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0490" windowHeight="7635" tabRatio="616"/>
  </bookViews>
  <sheets>
    <sheet name="HABERES NO OSA 17%" sheetId="12" r:id="rId1"/>
    <sheet name="DETALLE ACTORES NO OSA" sheetId="18" r:id="rId2"/>
    <sheet name="HABERES OSA 14%" sheetId="16" r:id="rId3"/>
    <sheet name="DETALLE ACTORES OSA" sheetId="20" r:id="rId4"/>
    <sheet name="MENORES DE EDAD" sheetId="15" r:id="rId5"/>
    <sheet name="DETALLE MENORES DE EDAD" sheetId="19" r:id="rId6"/>
    <sheet name="JUBILADOS" sheetId="17" r:id="rId7"/>
    <sheet name="DETALLE JUBILADOS" sheetId="21" r:id="rId8"/>
  </sheets>
  <externalReferences>
    <externalReference r:id="rId9"/>
  </externalReferences>
  <definedNames>
    <definedName name="_xlnm.Print_Area" localSheetId="0">'HABERES NO OSA 17%'!$B$1:$S$118</definedName>
    <definedName name="_xlnm.Print_Area" localSheetId="2">'HABERES OSA 14%'!$B$1:$O$116</definedName>
    <definedName name="_xlnm.Print_Area" localSheetId="6">JUBILADOS!$B$1:$O$59</definedName>
    <definedName name="_xlnm.Print_Area" localSheetId="4">'MENORES DE EDAD'!$B$1:$N$61</definedName>
    <definedName name="Empleados">[1]Empleados!$A:$A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2" l="1"/>
  <c r="J109" i="17" l="1"/>
  <c r="G109" i="17"/>
  <c r="J108" i="17"/>
  <c r="G108" i="17"/>
  <c r="J107" i="17"/>
  <c r="G107" i="17"/>
  <c r="J106" i="17"/>
  <c r="G106" i="17"/>
  <c r="J105" i="17"/>
  <c r="G105" i="17"/>
  <c r="J104" i="17"/>
  <c r="G104" i="17"/>
  <c r="J103" i="17"/>
  <c r="G103" i="17"/>
  <c r="J102" i="17"/>
  <c r="G102" i="17"/>
  <c r="J101" i="17"/>
  <c r="G101" i="17"/>
  <c r="J100" i="17"/>
  <c r="G100" i="17"/>
  <c r="J99" i="17"/>
  <c r="G99" i="17"/>
  <c r="J98" i="17"/>
  <c r="G98" i="17"/>
  <c r="J97" i="17"/>
  <c r="G97" i="17"/>
  <c r="J96" i="17"/>
  <c r="G96" i="17"/>
  <c r="J95" i="17"/>
  <c r="G95" i="17"/>
  <c r="J94" i="17"/>
  <c r="G94" i="17"/>
  <c r="J93" i="17"/>
  <c r="G93" i="17"/>
  <c r="J92" i="17"/>
  <c r="G92" i="17"/>
  <c r="J91" i="17"/>
  <c r="G91" i="17"/>
  <c r="J90" i="17"/>
  <c r="G90" i="17"/>
  <c r="J89" i="17"/>
  <c r="G89" i="17"/>
  <c r="J88" i="17"/>
  <c r="G88" i="17"/>
  <c r="J87" i="17"/>
  <c r="G87" i="17"/>
  <c r="J86" i="17"/>
  <c r="G86" i="17"/>
  <c r="J85" i="17"/>
  <c r="G85" i="17"/>
  <c r="J84" i="17"/>
  <c r="G84" i="17"/>
  <c r="J83" i="17"/>
  <c r="G83" i="17"/>
  <c r="J82" i="17"/>
  <c r="G82" i="17"/>
  <c r="J81" i="17"/>
  <c r="G81" i="17"/>
  <c r="J80" i="17"/>
  <c r="G80" i="17"/>
  <c r="J79" i="17"/>
  <c r="G79" i="17"/>
  <c r="J78" i="17"/>
  <c r="G78" i="17"/>
  <c r="J77" i="17"/>
  <c r="G77" i="17"/>
  <c r="J76" i="17"/>
  <c r="G76" i="17"/>
  <c r="J75" i="17"/>
  <c r="G75" i="17"/>
  <c r="J74" i="17"/>
  <c r="G74" i="17"/>
  <c r="J73" i="17"/>
  <c r="G73" i="17"/>
  <c r="J72" i="17"/>
  <c r="G72" i="17"/>
  <c r="J71" i="17"/>
  <c r="G71" i="17"/>
  <c r="J70" i="17"/>
  <c r="G70" i="17"/>
  <c r="J69" i="17"/>
  <c r="G69" i="17"/>
  <c r="J68" i="17"/>
  <c r="G68" i="17"/>
  <c r="J67" i="17"/>
  <c r="G67" i="17"/>
  <c r="J66" i="17"/>
  <c r="G66" i="17"/>
  <c r="J65" i="17"/>
  <c r="G65" i="17"/>
  <c r="J64" i="17"/>
  <c r="G64" i="17"/>
  <c r="J63" i="17"/>
  <c r="G63" i="17"/>
  <c r="J62" i="17"/>
  <c r="G62" i="17"/>
  <c r="J61" i="17"/>
  <c r="G61" i="17"/>
  <c r="J60" i="17"/>
  <c r="G60" i="17"/>
  <c r="J59" i="17"/>
  <c r="G59" i="17"/>
  <c r="J58" i="17"/>
  <c r="G58" i="17"/>
  <c r="J57" i="17"/>
  <c r="G57" i="17"/>
  <c r="J56" i="17"/>
  <c r="G56" i="17"/>
  <c r="J55" i="17"/>
  <c r="G55" i="17"/>
  <c r="J54" i="17"/>
  <c r="G54" i="17"/>
  <c r="J53" i="17"/>
  <c r="G53" i="17"/>
  <c r="J52" i="17"/>
  <c r="G52" i="17"/>
  <c r="J51" i="17"/>
  <c r="G51" i="17"/>
  <c r="J50" i="17"/>
  <c r="G50" i="17"/>
  <c r="J49" i="17"/>
  <c r="G49" i="17"/>
  <c r="J48" i="17"/>
  <c r="G48" i="17"/>
  <c r="J47" i="17"/>
  <c r="G47" i="17"/>
  <c r="J46" i="17"/>
  <c r="G46" i="17"/>
  <c r="J45" i="17"/>
  <c r="G45" i="17"/>
  <c r="J44" i="17"/>
  <c r="G44" i="17"/>
  <c r="J43" i="17"/>
  <c r="G43" i="17"/>
  <c r="J42" i="17"/>
  <c r="G42" i="17"/>
  <c r="J41" i="17"/>
  <c r="G41" i="17"/>
  <c r="J40" i="17"/>
  <c r="G40" i="17"/>
  <c r="J39" i="17"/>
  <c r="G39" i="17"/>
  <c r="J38" i="17"/>
  <c r="G38" i="17"/>
  <c r="J37" i="17"/>
  <c r="G37" i="17"/>
  <c r="J36" i="17"/>
  <c r="G36" i="17"/>
  <c r="J35" i="17"/>
  <c r="G35" i="17"/>
  <c r="J34" i="17"/>
  <c r="G34" i="17"/>
  <c r="J33" i="17"/>
  <c r="G33" i="17"/>
  <c r="J32" i="17"/>
  <c r="G32" i="17"/>
  <c r="J31" i="17"/>
  <c r="G31" i="17"/>
  <c r="J30" i="17"/>
  <c r="G30" i="17"/>
  <c r="J29" i="17"/>
  <c r="G29" i="17"/>
  <c r="J28" i="17"/>
  <c r="G28" i="17"/>
  <c r="J27" i="17"/>
  <c r="G27" i="17"/>
  <c r="J26" i="17"/>
  <c r="G26" i="17"/>
  <c r="J25" i="17"/>
  <c r="G25" i="17"/>
  <c r="J24" i="17"/>
  <c r="G24" i="17"/>
  <c r="J23" i="17"/>
  <c r="G23" i="17"/>
  <c r="J22" i="17"/>
  <c r="G22" i="17"/>
  <c r="J21" i="17"/>
  <c r="G21" i="17"/>
  <c r="J20" i="17"/>
  <c r="G20" i="17"/>
  <c r="J19" i="17"/>
  <c r="G19" i="17"/>
  <c r="J18" i="17"/>
  <c r="G18" i="17"/>
  <c r="J17" i="17"/>
  <c r="G17" i="17"/>
  <c r="J16" i="17"/>
  <c r="G16" i="17"/>
  <c r="J15" i="17"/>
  <c r="G15" i="17"/>
  <c r="J14" i="17"/>
  <c r="G14" i="17"/>
  <c r="J13" i="17"/>
  <c r="G13" i="17"/>
  <c r="J12" i="17"/>
  <c r="G12" i="17"/>
  <c r="J11" i="17"/>
  <c r="G11" i="17"/>
  <c r="J10" i="17"/>
  <c r="G10" i="17"/>
  <c r="J109" i="16"/>
  <c r="G109" i="16"/>
  <c r="J108" i="16"/>
  <c r="G108" i="16"/>
  <c r="J107" i="16"/>
  <c r="G107" i="16"/>
  <c r="J106" i="16"/>
  <c r="G106" i="16"/>
  <c r="J105" i="16"/>
  <c r="G105" i="16"/>
  <c r="J104" i="16"/>
  <c r="G104" i="16"/>
  <c r="J103" i="16"/>
  <c r="G103" i="16"/>
  <c r="J102" i="16"/>
  <c r="G102" i="16"/>
  <c r="J101" i="16"/>
  <c r="G101" i="16"/>
  <c r="J100" i="16"/>
  <c r="G100" i="16"/>
  <c r="J99" i="16"/>
  <c r="G99" i="16"/>
  <c r="J98" i="16"/>
  <c r="G98" i="16"/>
  <c r="J97" i="16"/>
  <c r="G97" i="16"/>
  <c r="J96" i="16"/>
  <c r="G96" i="16"/>
  <c r="J95" i="16"/>
  <c r="G95" i="16"/>
  <c r="J94" i="16"/>
  <c r="G94" i="16"/>
  <c r="J93" i="16"/>
  <c r="G93" i="16"/>
  <c r="J92" i="16"/>
  <c r="G92" i="16"/>
  <c r="J91" i="16"/>
  <c r="G91" i="16"/>
  <c r="J90" i="16"/>
  <c r="G90" i="16"/>
  <c r="J89" i="16"/>
  <c r="G89" i="16"/>
  <c r="J88" i="16"/>
  <c r="G88" i="16"/>
  <c r="J87" i="16"/>
  <c r="G87" i="16"/>
  <c r="J86" i="16"/>
  <c r="G86" i="16"/>
  <c r="J85" i="16"/>
  <c r="G85" i="16"/>
  <c r="J84" i="16"/>
  <c r="G84" i="16"/>
  <c r="J83" i="16"/>
  <c r="G83" i="16"/>
  <c r="J82" i="16"/>
  <c r="G82" i="16"/>
  <c r="J81" i="16"/>
  <c r="G81" i="16"/>
  <c r="J80" i="16"/>
  <c r="G80" i="16"/>
  <c r="J79" i="16"/>
  <c r="G79" i="16"/>
  <c r="J78" i="16"/>
  <c r="G78" i="16"/>
  <c r="J77" i="16"/>
  <c r="G77" i="16"/>
  <c r="J76" i="16"/>
  <c r="G76" i="16"/>
  <c r="J75" i="16"/>
  <c r="G75" i="16"/>
  <c r="J74" i="16"/>
  <c r="G74" i="16"/>
  <c r="J73" i="16"/>
  <c r="G73" i="16"/>
  <c r="J72" i="16"/>
  <c r="G72" i="16"/>
  <c r="J71" i="16"/>
  <c r="G71" i="16"/>
  <c r="J70" i="16"/>
  <c r="G70" i="16"/>
  <c r="J69" i="16"/>
  <c r="G69" i="16"/>
  <c r="J68" i="16"/>
  <c r="G68" i="16"/>
  <c r="J67" i="16"/>
  <c r="G67" i="16"/>
  <c r="J66" i="16"/>
  <c r="G66" i="16"/>
  <c r="J65" i="16"/>
  <c r="G65" i="16"/>
  <c r="J64" i="16"/>
  <c r="G64" i="16"/>
  <c r="J63" i="16"/>
  <c r="G63" i="16"/>
  <c r="J62" i="16"/>
  <c r="G62" i="16"/>
  <c r="J61" i="16"/>
  <c r="G61" i="16"/>
  <c r="J60" i="16"/>
  <c r="G60" i="16"/>
  <c r="J59" i="16"/>
  <c r="G59" i="16"/>
  <c r="J58" i="16"/>
  <c r="G58" i="16"/>
  <c r="J57" i="16"/>
  <c r="G57" i="16"/>
  <c r="J56" i="16"/>
  <c r="G56" i="16"/>
  <c r="J55" i="16"/>
  <c r="G55" i="16"/>
  <c r="J54" i="16"/>
  <c r="G54" i="16"/>
  <c r="J53" i="16"/>
  <c r="G53" i="16"/>
  <c r="J52" i="16"/>
  <c r="G52" i="16"/>
  <c r="J51" i="16"/>
  <c r="G51" i="16"/>
  <c r="J50" i="16"/>
  <c r="G50" i="16"/>
  <c r="J49" i="16"/>
  <c r="G49" i="16"/>
  <c r="J48" i="16"/>
  <c r="G48" i="16"/>
  <c r="J47" i="16"/>
  <c r="G47" i="16"/>
  <c r="J46" i="16"/>
  <c r="G46" i="16"/>
  <c r="J45" i="16"/>
  <c r="G45" i="16"/>
  <c r="J44" i="16"/>
  <c r="G44" i="16"/>
  <c r="J43" i="16"/>
  <c r="G43" i="16"/>
  <c r="J42" i="16"/>
  <c r="G42" i="16"/>
  <c r="J41" i="16"/>
  <c r="G41" i="16"/>
  <c r="J40" i="16"/>
  <c r="G40" i="16"/>
  <c r="J39" i="16"/>
  <c r="G39" i="16"/>
  <c r="J38" i="16"/>
  <c r="G38" i="16"/>
  <c r="J37" i="16"/>
  <c r="G37" i="16"/>
  <c r="J36" i="16"/>
  <c r="G36" i="16"/>
  <c r="J35" i="16"/>
  <c r="G35" i="16"/>
  <c r="J34" i="16"/>
  <c r="G34" i="16"/>
  <c r="J33" i="16"/>
  <c r="G33" i="16"/>
  <c r="J32" i="16"/>
  <c r="G32" i="16"/>
  <c r="J31" i="16"/>
  <c r="G31" i="16"/>
  <c r="J30" i="16"/>
  <c r="G30" i="16"/>
  <c r="J29" i="16"/>
  <c r="G29" i="16"/>
  <c r="J28" i="16"/>
  <c r="G28" i="16"/>
  <c r="J27" i="16"/>
  <c r="G27" i="16"/>
  <c r="J26" i="16"/>
  <c r="G26" i="16"/>
  <c r="J25" i="16"/>
  <c r="G25" i="16"/>
  <c r="J24" i="16"/>
  <c r="G24" i="16"/>
  <c r="J23" i="16"/>
  <c r="G23" i="16"/>
  <c r="J22" i="16"/>
  <c r="G22" i="16"/>
  <c r="J21" i="16"/>
  <c r="G21" i="16"/>
  <c r="J20" i="16"/>
  <c r="G20" i="16"/>
  <c r="J19" i="16"/>
  <c r="G19" i="16"/>
  <c r="J18" i="16"/>
  <c r="G18" i="16"/>
  <c r="J17" i="16"/>
  <c r="G17" i="16"/>
  <c r="J16" i="16"/>
  <c r="G16" i="16"/>
  <c r="J15" i="16"/>
  <c r="G15" i="16"/>
  <c r="J14" i="16"/>
  <c r="G14" i="16"/>
  <c r="J13" i="16"/>
  <c r="G13" i="16"/>
  <c r="J12" i="16"/>
  <c r="G12" i="16"/>
  <c r="J11" i="16"/>
  <c r="G11" i="16"/>
  <c r="J10" i="16"/>
  <c r="G10" i="16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K98" i="17" l="1"/>
  <c r="L98" i="17" s="1"/>
  <c r="M98" i="17" s="1"/>
  <c r="P35" i="17"/>
  <c r="Q35" i="17" s="1"/>
  <c r="P39" i="17"/>
  <c r="Q39" i="17" s="1"/>
  <c r="P96" i="17"/>
  <c r="Q96" i="17" s="1"/>
  <c r="K106" i="17"/>
  <c r="L106" i="17" s="1"/>
  <c r="M106" i="17" s="1"/>
  <c r="Q81" i="16"/>
  <c r="R81" i="16" s="1"/>
  <c r="K19" i="16"/>
  <c r="L19" i="16" s="1"/>
  <c r="P88" i="17"/>
  <c r="Q88" i="17" s="1"/>
  <c r="P71" i="17"/>
  <c r="Q71" i="17" s="1"/>
  <c r="P80" i="17"/>
  <c r="Q80" i="17" s="1"/>
  <c r="P73" i="17"/>
  <c r="Q73" i="17" s="1"/>
  <c r="K60" i="17"/>
  <c r="L60" i="17" s="1"/>
  <c r="M60" i="17" s="1"/>
  <c r="K64" i="17"/>
  <c r="L64" i="17" s="1"/>
  <c r="M64" i="17" s="1"/>
  <c r="P69" i="17"/>
  <c r="Q69" i="17" s="1"/>
  <c r="P44" i="17"/>
  <c r="Q44" i="17" s="1"/>
  <c r="K52" i="17"/>
  <c r="L52" i="17" s="1"/>
  <c r="M52" i="17" s="1"/>
  <c r="K56" i="17"/>
  <c r="L56" i="17" s="1"/>
  <c r="M56" i="17" s="1"/>
  <c r="P28" i="17"/>
  <c r="Q28" i="17" s="1"/>
  <c r="P32" i="17"/>
  <c r="Q32" i="17" s="1"/>
  <c r="P33" i="17"/>
  <c r="Q33" i="17" s="1"/>
  <c r="P41" i="17"/>
  <c r="Q41" i="17" s="1"/>
  <c r="K12" i="17"/>
  <c r="L12" i="17" s="1"/>
  <c r="M12" i="17" s="1"/>
  <c r="P24" i="17"/>
  <c r="Q24" i="17" s="1"/>
  <c r="K100" i="17"/>
  <c r="L100" i="17" s="1"/>
  <c r="M100" i="17" s="1"/>
  <c r="K14" i="17"/>
  <c r="L14" i="17" s="1"/>
  <c r="M14" i="17" s="1"/>
  <c r="P30" i="17"/>
  <c r="Q30" i="17" s="1"/>
  <c r="P46" i="17"/>
  <c r="Q46" i="17" s="1"/>
  <c r="K54" i="17"/>
  <c r="L54" i="17" s="1"/>
  <c r="M54" i="17" s="1"/>
  <c r="K58" i="17"/>
  <c r="L58" i="17" s="1"/>
  <c r="M58" i="17" s="1"/>
  <c r="K62" i="17"/>
  <c r="L62" i="17" s="1"/>
  <c r="M62" i="17" s="1"/>
  <c r="K66" i="17"/>
  <c r="L66" i="17" s="1"/>
  <c r="M66" i="17" s="1"/>
  <c r="P78" i="17"/>
  <c r="Q78" i="17" s="1"/>
  <c r="P82" i="17"/>
  <c r="Q82" i="17" s="1"/>
  <c r="P86" i="17"/>
  <c r="Q86" i="17" s="1"/>
  <c r="P90" i="17"/>
  <c r="Q90" i="17" s="1"/>
  <c r="P94" i="17"/>
  <c r="Q94" i="17" s="1"/>
  <c r="K52" i="16"/>
  <c r="L52" i="16" s="1"/>
  <c r="Q10" i="16"/>
  <c r="R10" i="16" s="1"/>
  <c r="Q16" i="16"/>
  <c r="R16" i="16" s="1"/>
  <c r="Q24" i="16"/>
  <c r="R24" i="16" s="1"/>
  <c r="Q28" i="16"/>
  <c r="R28" i="16" s="1"/>
  <c r="K94" i="16"/>
  <c r="L94" i="16" s="1"/>
  <c r="K106" i="16"/>
  <c r="L106" i="16" s="1"/>
  <c r="P11" i="17"/>
  <c r="Q11" i="17" s="1"/>
  <c r="P25" i="17"/>
  <c r="Q25" i="17" s="1"/>
  <c r="P27" i="17"/>
  <c r="Q27" i="17" s="1"/>
  <c r="P31" i="17"/>
  <c r="Q31" i="17" s="1"/>
  <c r="K32" i="17"/>
  <c r="L32" i="17" s="1"/>
  <c r="M32" i="17" s="1"/>
  <c r="K34" i="17"/>
  <c r="L34" i="17" s="1"/>
  <c r="M34" i="17" s="1"/>
  <c r="K40" i="17"/>
  <c r="L40" i="17" s="1"/>
  <c r="M40" i="17" s="1"/>
  <c r="K28" i="16"/>
  <c r="L28" i="16" s="1"/>
  <c r="Q36" i="16"/>
  <c r="R36" i="16" s="1"/>
  <c r="K35" i="16"/>
  <c r="L35" i="16" s="1"/>
  <c r="K47" i="16"/>
  <c r="L47" i="16" s="1"/>
  <c r="K67" i="16"/>
  <c r="L67" i="16" s="1"/>
  <c r="Q77" i="16"/>
  <c r="R77" i="16" s="1"/>
  <c r="Q34" i="16"/>
  <c r="R34" i="16" s="1"/>
  <c r="K56" i="16"/>
  <c r="L56" i="16" s="1"/>
  <c r="K81" i="16"/>
  <c r="L81" i="16" s="1"/>
  <c r="Q100" i="16"/>
  <c r="R100" i="16" s="1"/>
  <c r="Q47" i="16"/>
  <c r="R47" i="16" s="1"/>
  <c r="Q105" i="16"/>
  <c r="R105" i="16" s="1"/>
  <c r="K42" i="17"/>
  <c r="L42" i="17" s="1"/>
  <c r="M42" i="17" s="1"/>
  <c r="K76" i="17"/>
  <c r="L76" i="17" s="1"/>
  <c r="M76" i="17" s="1"/>
  <c r="K108" i="17"/>
  <c r="L108" i="17" s="1"/>
  <c r="M108" i="17" s="1"/>
  <c r="P20" i="17"/>
  <c r="Q20" i="17" s="1"/>
  <c r="K22" i="17"/>
  <c r="L22" i="17" s="1"/>
  <c r="M22" i="17" s="1"/>
  <c r="K82" i="17"/>
  <c r="L82" i="17" s="1"/>
  <c r="M82" i="17" s="1"/>
  <c r="K84" i="17"/>
  <c r="L84" i="17" s="1"/>
  <c r="M84" i="17" s="1"/>
  <c r="P13" i="17"/>
  <c r="Q13" i="17" s="1"/>
  <c r="P15" i="17"/>
  <c r="Q15" i="17" s="1"/>
  <c r="P17" i="17"/>
  <c r="Q17" i="17" s="1"/>
  <c r="P19" i="17"/>
  <c r="Q19" i="17" s="1"/>
  <c r="K21" i="17"/>
  <c r="L21" i="17" s="1"/>
  <c r="M21" i="17" s="1"/>
  <c r="P23" i="17"/>
  <c r="Q23" i="17" s="1"/>
  <c r="K24" i="17"/>
  <c r="L24" i="17" s="1"/>
  <c r="M24" i="17" s="1"/>
  <c r="K26" i="17"/>
  <c r="L26" i="17" s="1"/>
  <c r="M26" i="17" s="1"/>
  <c r="P36" i="17"/>
  <c r="Q36" i="17" s="1"/>
  <c r="P38" i="17"/>
  <c r="Q38" i="17" s="1"/>
  <c r="P40" i="17"/>
  <c r="Q40" i="17" s="1"/>
  <c r="K90" i="17"/>
  <c r="L90" i="17" s="1"/>
  <c r="M90" i="17" s="1"/>
  <c r="K92" i="17"/>
  <c r="L92" i="17" s="1"/>
  <c r="M92" i="17" s="1"/>
  <c r="P102" i="17"/>
  <c r="Q102" i="17" s="1"/>
  <c r="P104" i="17"/>
  <c r="Q104" i="17" s="1"/>
  <c r="K11" i="17"/>
  <c r="L11" i="17" s="1"/>
  <c r="M11" i="17" s="1"/>
  <c r="K13" i="17"/>
  <c r="L13" i="17" s="1"/>
  <c r="M13" i="17" s="1"/>
  <c r="K15" i="17"/>
  <c r="L15" i="17" s="1"/>
  <c r="M15" i="17" s="1"/>
  <c r="K17" i="17"/>
  <c r="L17" i="17" s="1"/>
  <c r="M17" i="17" s="1"/>
  <c r="K19" i="17"/>
  <c r="L19" i="17" s="1"/>
  <c r="M19" i="17" s="1"/>
  <c r="P21" i="17"/>
  <c r="Q21" i="17" s="1"/>
  <c r="K51" i="17"/>
  <c r="L51" i="17" s="1"/>
  <c r="M51" i="17" s="1"/>
  <c r="K53" i="17"/>
  <c r="L53" i="17" s="1"/>
  <c r="M53" i="17" s="1"/>
  <c r="K55" i="17"/>
  <c r="L55" i="17" s="1"/>
  <c r="M55" i="17" s="1"/>
  <c r="K57" i="17"/>
  <c r="L57" i="17" s="1"/>
  <c r="M57" i="17" s="1"/>
  <c r="K59" i="17"/>
  <c r="L59" i="17" s="1"/>
  <c r="M59" i="17" s="1"/>
  <c r="K61" i="17"/>
  <c r="L61" i="17" s="1"/>
  <c r="M61" i="17" s="1"/>
  <c r="K63" i="17"/>
  <c r="L63" i="17" s="1"/>
  <c r="M63" i="17" s="1"/>
  <c r="K65" i="17"/>
  <c r="L65" i="17" s="1"/>
  <c r="M65" i="17" s="1"/>
  <c r="K67" i="17"/>
  <c r="L67" i="17" s="1"/>
  <c r="M67" i="17" s="1"/>
  <c r="K16" i="17"/>
  <c r="L16" i="17" s="1"/>
  <c r="M16" i="17" s="1"/>
  <c r="K18" i="17"/>
  <c r="L18" i="17" s="1"/>
  <c r="M18" i="17" s="1"/>
  <c r="K28" i="17"/>
  <c r="L28" i="17" s="1"/>
  <c r="M28" i="17" s="1"/>
  <c r="K36" i="17"/>
  <c r="L36" i="17" s="1"/>
  <c r="M36" i="17" s="1"/>
  <c r="P43" i="17"/>
  <c r="Q43" i="17" s="1"/>
  <c r="K44" i="17"/>
  <c r="L44" i="17" s="1"/>
  <c r="M44" i="17" s="1"/>
  <c r="K69" i="17"/>
  <c r="L69" i="17" s="1"/>
  <c r="M69" i="17" s="1"/>
  <c r="K78" i="17"/>
  <c r="L78" i="17" s="1"/>
  <c r="M78" i="17" s="1"/>
  <c r="K86" i="17"/>
  <c r="L86" i="17" s="1"/>
  <c r="M86" i="17" s="1"/>
  <c r="K94" i="17"/>
  <c r="L94" i="17" s="1"/>
  <c r="M94" i="17" s="1"/>
  <c r="P98" i="17"/>
  <c r="Q98" i="17" s="1"/>
  <c r="K102" i="17"/>
  <c r="L102" i="17" s="1"/>
  <c r="M102" i="17" s="1"/>
  <c r="P106" i="17"/>
  <c r="Q106" i="17" s="1"/>
  <c r="J110" i="17"/>
  <c r="P26" i="17"/>
  <c r="Q26" i="17" s="1"/>
  <c r="P29" i="17"/>
  <c r="Q29" i="17" s="1"/>
  <c r="K30" i="17"/>
  <c r="L30" i="17" s="1"/>
  <c r="M30" i="17" s="1"/>
  <c r="P34" i="17"/>
  <c r="Q34" i="17" s="1"/>
  <c r="P37" i="17"/>
  <c r="Q37" i="17" s="1"/>
  <c r="K38" i="17"/>
  <c r="L38" i="17" s="1"/>
  <c r="M38" i="17" s="1"/>
  <c r="P42" i="17"/>
  <c r="Q42" i="17" s="1"/>
  <c r="P45" i="17"/>
  <c r="Q45" i="17" s="1"/>
  <c r="K46" i="17"/>
  <c r="L46" i="17" s="1"/>
  <c r="M46" i="17" s="1"/>
  <c r="P76" i="17"/>
  <c r="Q76" i="17" s="1"/>
  <c r="K80" i="17"/>
  <c r="L80" i="17" s="1"/>
  <c r="M80" i="17" s="1"/>
  <c r="P84" i="17"/>
  <c r="Q84" i="17" s="1"/>
  <c r="K88" i="17"/>
  <c r="L88" i="17" s="1"/>
  <c r="M88" i="17" s="1"/>
  <c r="P92" i="17"/>
  <c r="Q92" i="17" s="1"/>
  <c r="K96" i="17"/>
  <c r="L96" i="17" s="1"/>
  <c r="M96" i="17" s="1"/>
  <c r="P100" i="17"/>
  <c r="Q100" i="17" s="1"/>
  <c r="K104" i="17"/>
  <c r="L104" i="17" s="1"/>
  <c r="M104" i="17" s="1"/>
  <c r="P108" i="17"/>
  <c r="Q108" i="17" s="1"/>
  <c r="K68" i="17"/>
  <c r="L68" i="17" s="1"/>
  <c r="M68" i="17" s="1"/>
  <c r="P68" i="17"/>
  <c r="Q68" i="17" s="1"/>
  <c r="G110" i="17"/>
  <c r="P10" i="17"/>
  <c r="P12" i="17"/>
  <c r="Q12" i="17" s="1"/>
  <c r="P14" i="17"/>
  <c r="Q14" i="17" s="1"/>
  <c r="P16" i="17"/>
  <c r="Q16" i="17" s="1"/>
  <c r="P18" i="17"/>
  <c r="Q18" i="17" s="1"/>
  <c r="K20" i="17"/>
  <c r="L20" i="17" s="1"/>
  <c r="M20" i="17" s="1"/>
  <c r="P50" i="17"/>
  <c r="Q50" i="17" s="1"/>
  <c r="K50" i="17"/>
  <c r="L50" i="17" s="1"/>
  <c r="M50" i="17" s="1"/>
  <c r="K10" i="17"/>
  <c r="L10" i="17" s="1"/>
  <c r="M10" i="17" s="1"/>
  <c r="P22" i="17"/>
  <c r="Q22" i="17" s="1"/>
  <c r="K48" i="17"/>
  <c r="L48" i="17" s="1"/>
  <c r="M48" i="17" s="1"/>
  <c r="P48" i="17"/>
  <c r="Q48" i="17" s="1"/>
  <c r="P49" i="17"/>
  <c r="Q49" i="17" s="1"/>
  <c r="K49" i="17"/>
  <c r="L49" i="17" s="1"/>
  <c r="M49" i="17" s="1"/>
  <c r="K23" i="17"/>
  <c r="L23" i="17" s="1"/>
  <c r="M23" i="17" s="1"/>
  <c r="K25" i="17"/>
  <c r="L25" i="17" s="1"/>
  <c r="M25" i="17" s="1"/>
  <c r="K27" i="17"/>
  <c r="L27" i="17" s="1"/>
  <c r="M27" i="17" s="1"/>
  <c r="K29" i="17"/>
  <c r="L29" i="17" s="1"/>
  <c r="M29" i="17" s="1"/>
  <c r="K31" i="17"/>
  <c r="L31" i="17" s="1"/>
  <c r="M31" i="17" s="1"/>
  <c r="K33" i="17"/>
  <c r="L33" i="17" s="1"/>
  <c r="M33" i="17" s="1"/>
  <c r="K35" i="17"/>
  <c r="L35" i="17" s="1"/>
  <c r="M35" i="17" s="1"/>
  <c r="K37" i="17"/>
  <c r="L37" i="17" s="1"/>
  <c r="M37" i="17" s="1"/>
  <c r="K39" i="17"/>
  <c r="L39" i="17" s="1"/>
  <c r="M39" i="17" s="1"/>
  <c r="K41" i="17"/>
  <c r="L41" i="17" s="1"/>
  <c r="M41" i="17" s="1"/>
  <c r="K43" i="17"/>
  <c r="L43" i="17" s="1"/>
  <c r="M43" i="17" s="1"/>
  <c r="K45" i="17"/>
  <c r="L45" i="17" s="1"/>
  <c r="M45" i="17" s="1"/>
  <c r="P47" i="17"/>
  <c r="Q47" i="17" s="1"/>
  <c r="K47" i="17"/>
  <c r="L47" i="17" s="1"/>
  <c r="M47" i="17" s="1"/>
  <c r="P51" i="17"/>
  <c r="Q51" i="17" s="1"/>
  <c r="P53" i="17"/>
  <c r="Q53" i="17" s="1"/>
  <c r="P55" i="17"/>
  <c r="Q55" i="17" s="1"/>
  <c r="P57" i="17"/>
  <c r="Q57" i="17" s="1"/>
  <c r="P59" i="17"/>
  <c r="Q59" i="17" s="1"/>
  <c r="P61" i="17"/>
  <c r="Q61" i="17" s="1"/>
  <c r="P63" i="17"/>
  <c r="Q63" i="17" s="1"/>
  <c r="P65" i="17"/>
  <c r="Q65" i="17" s="1"/>
  <c r="P67" i="17"/>
  <c r="Q67" i="17" s="1"/>
  <c r="P52" i="17"/>
  <c r="Q52" i="17" s="1"/>
  <c r="P54" i="17"/>
  <c r="Q54" i="17" s="1"/>
  <c r="P56" i="17"/>
  <c r="Q56" i="17" s="1"/>
  <c r="P58" i="17"/>
  <c r="Q58" i="17" s="1"/>
  <c r="P60" i="17"/>
  <c r="Q60" i="17" s="1"/>
  <c r="P62" i="17"/>
  <c r="Q62" i="17" s="1"/>
  <c r="P64" i="17"/>
  <c r="Q64" i="17" s="1"/>
  <c r="P66" i="17"/>
  <c r="Q66" i="17" s="1"/>
  <c r="K75" i="17"/>
  <c r="L75" i="17" s="1"/>
  <c r="M75" i="17" s="1"/>
  <c r="K77" i="17"/>
  <c r="L77" i="17" s="1"/>
  <c r="M77" i="17" s="1"/>
  <c r="K79" i="17"/>
  <c r="L79" i="17" s="1"/>
  <c r="M79" i="17" s="1"/>
  <c r="K81" i="17"/>
  <c r="L81" i="17" s="1"/>
  <c r="M81" i="17" s="1"/>
  <c r="K83" i="17"/>
  <c r="L83" i="17" s="1"/>
  <c r="M83" i="17" s="1"/>
  <c r="K85" i="17"/>
  <c r="L85" i="17" s="1"/>
  <c r="M85" i="17" s="1"/>
  <c r="K87" i="17"/>
  <c r="L87" i="17" s="1"/>
  <c r="M87" i="17" s="1"/>
  <c r="K89" i="17"/>
  <c r="L89" i="17" s="1"/>
  <c r="M89" i="17" s="1"/>
  <c r="K91" i="17"/>
  <c r="L91" i="17" s="1"/>
  <c r="M91" i="17" s="1"/>
  <c r="K93" i="17"/>
  <c r="L93" i="17" s="1"/>
  <c r="M93" i="17" s="1"/>
  <c r="K95" i="17"/>
  <c r="L95" i="17" s="1"/>
  <c r="M95" i="17" s="1"/>
  <c r="K97" i="17"/>
  <c r="L97" i="17" s="1"/>
  <c r="M97" i="17" s="1"/>
  <c r="K99" i="17"/>
  <c r="L99" i="17" s="1"/>
  <c r="M99" i="17" s="1"/>
  <c r="K101" i="17"/>
  <c r="L101" i="17" s="1"/>
  <c r="M101" i="17" s="1"/>
  <c r="K103" i="17"/>
  <c r="L103" i="17" s="1"/>
  <c r="M103" i="17" s="1"/>
  <c r="K105" i="17"/>
  <c r="L105" i="17" s="1"/>
  <c r="M105" i="17" s="1"/>
  <c r="K107" i="17"/>
  <c r="L107" i="17" s="1"/>
  <c r="M107" i="17" s="1"/>
  <c r="K109" i="17"/>
  <c r="L109" i="17" s="1"/>
  <c r="M109" i="17" s="1"/>
  <c r="K70" i="17"/>
  <c r="L70" i="17" s="1"/>
  <c r="M70" i="17" s="1"/>
  <c r="P70" i="17"/>
  <c r="Q70" i="17" s="1"/>
  <c r="K71" i="17"/>
  <c r="L71" i="17" s="1"/>
  <c r="M71" i="17" s="1"/>
  <c r="K72" i="17"/>
  <c r="L72" i="17" s="1"/>
  <c r="M72" i="17" s="1"/>
  <c r="P72" i="17"/>
  <c r="Q72" i="17" s="1"/>
  <c r="K73" i="17"/>
  <c r="L73" i="17" s="1"/>
  <c r="M73" i="17" s="1"/>
  <c r="K74" i="17"/>
  <c r="L74" i="17" s="1"/>
  <c r="M74" i="17" s="1"/>
  <c r="P74" i="17"/>
  <c r="Q74" i="17" s="1"/>
  <c r="P75" i="17"/>
  <c r="Q75" i="17" s="1"/>
  <c r="P77" i="17"/>
  <c r="Q77" i="17" s="1"/>
  <c r="P79" i="17"/>
  <c r="Q79" i="17" s="1"/>
  <c r="P81" i="17"/>
  <c r="Q81" i="17" s="1"/>
  <c r="P83" i="17"/>
  <c r="Q83" i="17" s="1"/>
  <c r="P85" i="17"/>
  <c r="Q85" i="17" s="1"/>
  <c r="P87" i="17"/>
  <c r="Q87" i="17" s="1"/>
  <c r="P89" i="17"/>
  <c r="Q89" i="17" s="1"/>
  <c r="P91" i="17"/>
  <c r="Q91" i="17" s="1"/>
  <c r="P93" i="17"/>
  <c r="Q93" i="17" s="1"/>
  <c r="P95" i="17"/>
  <c r="Q95" i="17" s="1"/>
  <c r="P97" i="17"/>
  <c r="Q97" i="17" s="1"/>
  <c r="P99" i="17"/>
  <c r="Q99" i="17" s="1"/>
  <c r="P101" i="17"/>
  <c r="Q101" i="17" s="1"/>
  <c r="P103" i="17"/>
  <c r="Q103" i="17" s="1"/>
  <c r="P105" i="17"/>
  <c r="Q105" i="17" s="1"/>
  <c r="P107" i="17"/>
  <c r="Q107" i="17" s="1"/>
  <c r="P109" i="17"/>
  <c r="Q109" i="17" s="1"/>
  <c r="K59" i="16"/>
  <c r="L59" i="16" s="1"/>
  <c r="K16" i="16"/>
  <c r="L16" i="16" s="1"/>
  <c r="K39" i="16"/>
  <c r="L39" i="16" s="1"/>
  <c r="K105" i="16"/>
  <c r="L105" i="16" s="1"/>
  <c r="K40" i="16"/>
  <c r="L40" i="16" s="1"/>
  <c r="K68" i="16"/>
  <c r="L68" i="16" s="1"/>
  <c r="K85" i="16"/>
  <c r="L85" i="16" s="1"/>
  <c r="Q89" i="16"/>
  <c r="R89" i="16" s="1"/>
  <c r="Q19" i="16"/>
  <c r="R19" i="16" s="1"/>
  <c r="Q63" i="16"/>
  <c r="R63" i="16" s="1"/>
  <c r="Q46" i="16"/>
  <c r="R46" i="16" s="1"/>
  <c r="Q66" i="16"/>
  <c r="R66" i="16" s="1"/>
  <c r="Q43" i="16"/>
  <c r="R43" i="16" s="1"/>
  <c r="Q52" i="16"/>
  <c r="R52" i="16" s="1"/>
  <c r="K53" i="16"/>
  <c r="L53" i="16" s="1"/>
  <c r="Q57" i="16"/>
  <c r="R57" i="16" s="1"/>
  <c r="Q56" i="16"/>
  <c r="R56" i="16" s="1"/>
  <c r="Q67" i="16"/>
  <c r="R67" i="16" s="1"/>
  <c r="Q27" i="16"/>
  <c r="R27" i="16" s="1"/>
  <c r="K20" i="16"/>
  <c r="L20" i="16" s="1"/>
  <c r="K31" i="16"/>
  <c r="L31" i="16" s="1"/>
  <c r="K32" i="16"/>
  <c r="L32" i="16" s="1"/>
  <c r="Q72" i="16"/>
  <c r="R72" i="16" s="1"/>
  <c r="Q80" i="16"/>
  <c r="R80" i="16" s="1"/>
  <c r="K89" i="16"/>
  <c r="L89" i="16" s="1"/>
  <c r="Q93" i="16"/>
  <c r="R93" i="16" s="1"/>
  <c r="Q102" i="16"/>
  <c r="R102" i="16" s="1"/>
  <c r="K75" i="16"/>
  <c r="L75" i="16" s="1"/>
  <c r="Q86" i="16"/>
  <c r="R86" i="16" s="1"/>
  <c r="Q90" i="16"/>
  <c r="R90" i="16" s="1"/>
  <c r="Q94" i="16"/>
  <c r="R94" i="16" s="1"/>
  <c r="K98" i="16"/>
  <c r="L98" i="16" s="1"/>
  <c r="Q106" i="16"/>
  <c r="R106" i="16" s="1"/>
  <c r="K109" i="16"/>
  <c r="L109" i="16" s="1"/>
  <c r="Q12" i="16"/>
  <c r="R12" i="16" s="1"/>
  <c r="Q18" i="16"/>
  <c r="R18" i="16" s="1"/>
  <c r="Q32" i="16"/>
  <c r="R32" i="16" s="1"/>
  <c r="Q35" i="16"/>
  <c r="R35" i="16" s="1"/>
  <c r="K72" i="16"/>
  <c r="L72" i="16" s="1"/>
  <c r="Q85" i="16"/>
  <c r="R85" i="16" s="1"/>
  <c r="K86" i="16"/>
  <c r="L86" i="16" s="1"/>
  <c r="K90" i="16"/>
  <c r="L90" i="16" s="1"/>
  <c r="K93" i="16"/>
  <c r="L93" i="16" s="1"/>
  <c r="K12" i="16"/>
  <c r="L12" i="16" s="1"/>
  <c r="Q20" i="16"/>
  <c r="R20" i="16" s="1"/>
  <c r="K23" i="16"/>
  <c r="L23" i="16" s="1"/>
  <c r="Q26" i="16"/>
  <c r="R26" i="16" s="1"/>
  <c r="Q40" i="16"/>
  <c r="R40" i="16" s="1"/>
  <c r="K43" i="16"/>
  <c r="L43" i="16" s="1"/>
  <c r="K57" i="16"/>
  <c r="L57" i="16" s="1"/>
  <c r="K64" i="16"/>
  <c r="L64" i="16" s="1"/>
  <c r="Q68" i="16"/>
  <c r="R68" i="16" s="1"/>
  <c r="K71" i="16"/>
  <c r="L71" i="16" s="1"/>
  <c r="K77" i="16"/>
  <c r="L77" i="16" s="1"/>
  <c r="Q92" i="16"/>
  <c r="R92" i="16" s="1"/>
  <c r="K101" i="16"/>
  <c r="L101" i="16" s="1"/>
  <c r="K15" i="16"/>
  <c r="L15" i="16" s="1"/>
  <c r="K24" i="16"/>
  <c r="L24" i="16" s="1"/>
  <c r="K27" i="16"/>
  <c r="L27" i="16" s="1"/>
  <c r="K36" i="16"/>
  <c r="L36" i="16" s="1"/>
  <c r="Q64" i="16"/>
  <c r="R64" i="16" s="1"/>
  <c r="Q98" i="16"/>
  <c r="R98" i="16" s="1"/>
  <c r="K102" i="16"/>
  <c r="L102" i="16" s="1"/>
  <c r="Q108" i="16"/>
  <c r="R108" i="16" s="1"/>
  <c r="Q53" i="16"/>
  <c r="R53" i="16" s="1"/>
  <c r="Q75" i="16"/>
  <c r="R75" i="16" s="1"/>
  <c r="Q15" i="16"/>
  <c r="R15" i="16" s="1"/>
  <c r="Q23" i="16"/>
  <c r="R23" i="16" s="1"/>
  <c r="Q31" i="16"/>
  <c r="R31" i="16" s="1"/>
  <c r="Q39" i="16"/>
  <c r="R39" i="16" s="1"/>
  <c r="K54" i="16"/>
  <c r="L54" i="16" s="1"/>
  <c r="Q54" i="16"/>
  <c r="R54" i="16" s="1"/>
  <c r="Q55" i="16"/>
  <c r="R55" i="16" s="1"/>
  <c r="K55" i="16"/>
  <c r="L55" i="16" s="1"/>
  <c r="K62" i="16"/>
  <c r="L62" i="16" s="1"/>
  <c r="Q62" i="16"/>
  <c r="R62" i="16" s="1"/>
  <c r="G110" i="16"/>
  <c r="K10" i="16"/>
  <c r="K14" i="16"/>
  <c r="L14" i="16" s="1"/>
  <c r="K17" i="16"/>
  <c r="L17" i="16" s="1"/>
  <c r="Q17" i="16"/>
  <c r="R17" i="16" s="1"/>
  <c r="K22" i="16"/>
  <c r="L22" i="16" s="1"/>
  <c r="K25" i="16"/>
  <c r="L25" i="16" s="1"/>
  <c r="Q25" i="16"/>
  <c r="R25" i="16" s="1"/>
  <c r="K30" i="16"/>
  <c r="L30" i="16" s="1"/>
  <c r="K33" i="16"/>
  <c r="L33" i="16" s="1"/>
  <c r="Q33" i="16"/>
  <c r="R33" i="16" s="1"/>
  <c r="K38" i="16"/>
  <c r="L38" i="16" s="1"/>
  <c r="Q48" i="16"/>
  <c r="R48" i="16" s="1"/>
  <c r="Q49" i="16"/>
  <c r="R49" i="16" s="1"/>
  <c r="K49" i="16"/>
  <c r="L49" i="16" s="1"/>
  <c r="Q60" i="16"/>
  <c r="R60" i="16" s="1"/>
  <c r="K60" i="16"/>
  <c r="L60" i="16" s="1"/>
  <c r="K70" i="16"/>
  <c r="L70" i="16" s="1"/>
  <c r="Q70" i="16"/>
  <c r="R70" i="16" s="1"/>
  <c r="Q97" i="16"/>
  <c r="R97" i="16" s="1"/>
  <c r="K97" i="16"/>
  <c r="L97" i="16" s="1"/>
  <c r="K107" i="16"/>
  <c r="L107" i="16" s="1"/>
  <c r="Q107" i="16"/>
  <c r="R107" i="16" s="1"/>
  <c r="J110" i="16"/>
  <c r="Q11" i="16"/>
  <c r="R11" i="16" s="1"/>
  <c r="Q14" i="16"/>
  <c r="R14" i="16" s="1"/>
  <c r="Q22" i="16"/>
  <c r="R22" i="16" s="1"/>
  <c r="Q30" i="16"/>
  <c r="R30" i="16" s="1"/>
  <c r="Q38" i="16"/>
  <c r="R38" i="16" s="1"/>
  <c r="Q44" i="16"/>
  <c r="R44" i="16" s="1"/>
  <c r="K44" i="16"/>
  <c r="L44" i="16" s="1"/>
  <c r="Q45" i="16"/>
  <c r="R45" i="16" s="1"/>
  <c r="K45" i="16"/>
  <c r="L45" i="16" s="1"/>
  <c r="K48" i="16"/>
  <c r="L48" i="16" s="1"/>
  <c r="K50" i="16"/>
  <c r="L50" i="16" s="1"/>
  <c r="Q50" i="16"/>
  <c r="R50" i="16" s="1"/>
  <c r="Q58" i="16"/>
  <c r="R58" i="16" s="1"/>
  <c r="K63" i="16"/>
  <c r="L63" i="16" s="1"/>
  <c r="K65" i="16"/>
  <c r="L65" i="16" s="1"/>
  <c r="Q65" i="16"/>
  <c r="R65" i="16" s="1"/>
  <c r="Q71" i="16"/>
  <c r="R71" i="16" s="1"/>
  <c r="Q41" i="16"/>
  <c r="R41" i="16" s="1"/>
  <c r="K41" i="16"/>
  <c r="L41" i="16" s="1"/>
  <c r="K11" i="16"/>
  <c r="L11" i="16" s="1"/>
  <c r="K13" i="16"/>
  <c r="L13" i="16" s="1"/>
  <c r="Q13" i="16"/>
  <c r="R13" i="16" s="1"/>
  <c r="K18" i="16"/>
  <c r="L18" i="16" s="1"/>
  <c r="K21" i="16"/>
  <c r="L21" i="16" s="1"/>
  <c r="Q21" i="16"/>
  <c r="R21" i="16" s="1"/>
  <c r="K26" i="16"/>
  <c r="L26" i="16" s="1"/>
  <c r="K29" i="16"/>
  <c r="L29" i="16" s="1"/>
  <c r="Q29" i="16"/>
  <c r="R29" i="16" s="1"/>
  <c r="K34" i="16"/>
  <c r="L34" i="16" s="1"/>
  <c r="K37" i="16"/>
  <c r="L37" i="16" s="1"/>
  <c r="Q37" i="16"/>
  <c r="R37" i="16" s="1"/>
  <c r="Q42" i="16"/>
  <c r="R42" i="16" s="1"/>
  <c r="K51" i="16"/>
  <c r="L51" i="16" s="1"/>
  <c r="Q51" i="16"/>
  <c r="R51" i="16" s="1"/>
  <c r="Q59" i="16"/>
  <c r="R59" i="16" s="1"/>
  <c r="K91" i="16"/>
  <c r="L91" i="16" s="1"/>
  <c r="Q91" i="16"/>
  <c r="R91" i="16" s="1"/>
  <c r="K73" i="16"/>
  <c r="L73" i="16" s="1"/>
  <c r="Q73" i="16"/>
  <c r="R73" i="16" s="1"/>
  <c r="Q82" i="16"/>
  <c r="R82" i="16" s="1"/>
  <c r="Q83" i="16"/>
  <c r="R83" i="16" s="1"/>
  <c r="K83" i="16"/>
  <c r="L83" i="16" s="1"/>
  <c r="K99" i="16"/>
  <c r="L99" i="16" s="1"/>
  <c r="Q99" i="16"/>
  <c r="R99" i="16" s="1"/>
  <c r="K46" i="16"/>
  <c r="L46" i="16" s="1"/>
  <c r="Q78" i="16"/>
  <c r="R78" i="16" s="1"/>
  <c r="K78" i="16"/>
  <c r="L78" i="16" s="1"/>
  <c r="Q79" i="16"/>
  <c r="R79" i="16" s="1"/>
  <c r="K79" i="16"/>
  <c r="L79" i="16" s="1"/>
  <c r="K82" i="16"/>
  <c r="L82" i="16" s="1"/>
  <c r="K84" i="16"/>
  <c r="L84" i="16" s="1"/>
  <c r="Q84" i="16"/>
  <c r="R84" i="16" s="1"/>
  <c r="K88" i="16"/>
  <c r="L88" i="16" s="1"/>
  <c r="Q88" i="16"/>
  <c r="R88" i="16" s="1"/>
  <c r="K104" i="16"/>
  <c r="L104" i="16" s="1"/>
  <c r="Q104" i="16"/>
  <c r="R104" i="16" s="1"/>
  <c r="K42" i="16"/>
  <c r="L42" i="16" s="1"/>
  <c r="K58" i="16"/>
  <c r="L58" i="16" s="1"/>
  <c r="K61" i="16"/>
  <c r="L61" i="16" s="1"/>
  <c r="Q61" i="16"/>
  <c r="R61" i="16" s="1"/>
  <c r="K66" i="16"/>
  <c r="L66" i="16" s="1"/>
  <c r="K69" i="16"/>
  <c r="L69" i="16" s="1"/>
  <c r="Q69" i="16"/>
  <c r="R69" i="16" s="1"/>
  <c r="K74" i="16"/>
  <c r="L74" i="16" s="1"/>
  <c r="Q74" i="16"/>
  <c r="R74" i="16" s="1"/>
  <c r="Q76" i="16"/>
  <c r="R76" i="16" s="1"/>
  <c r="K96" i="16"/>
  <c r="L96" i="16" s="1"/>
  <c r="Q96" i="16"/>
  <c r="R96" i="16" s="1"/>
  <c r="K80" i="16"/>
  <c r="L80" i="16" s="1"/>
  <c r="Q101" i="16"/>
  <c r="R101" i="16" s="1"/>
  <c r="Q109" i="16"/>
  <c r="R109" i="16" s="1"/>
  <c r="K76" i="16"/>
  <c r="L76" i="16" s="1"/>
  <c r="K87" i="16"/>
  <c r="L87" i="16" s="1"/>
  <c r="Q87" i="16"/>
  <c r="R87" i="16" s="1"/>
  <c r="K92" i="16"/>
  <c r="L92" i="16" s="1"/>
  <c r="K95" i="16"/>
  <c r="L95" i="16" s="1"/>
  <c r="Q95" i="16"/>
  <c r="R95" i="16" s="1"/>
  <c r="K100" i="16"/>
  <c r="L100" i="16" s="1"/>
  <c r="K103" i="16"/>
  <c r="L103" i="16" s="1"/>
  <c r="Q103" i="16"/>
  <c r="R103" i="16" s="1"/>
  <c r="K108" i="16"/>
  <c r="L108" i="16" s="1"/>
  <c r="M34" i="16" l="1"/>
  <c r="N34" i="16"/>
  <c r="M95" i="16"/>
  <c r="N95" i="16"/>
  <c r="M91" i="16"/>
  <c r="N91" i="16"/>
  <c r="M38" i="16"/>
  <c r="N38" i="16"/>
  <c r="M101" i="16"/>
  <c r="N101" i="16"/>
  <c r="M92" i="16"/>
  <c r="N92" i="16"/>
  <c r="M96" i="16"/>
  <c r="N96" i="16"/>
  <c r="M61" i="16"/>
  <c r="N61" i="16"/>
  <c r="M84" i="16"/>
  <c r="N84" i="16"/>
  <c r="M99" i="16"/>
  <c r="N99" i="16"/>
  <c r="M29" i="16"/>
  <c r="N29" i="16"/>
  <c r="M41" i="16"/>
  <c r="N41" i="16"/>
  <c r="M50" i="16"/>
  <c r="N50" i="16"/>
  <c r="M14" i="16"/>
  <c r="N14" i="16"/>
  <c r="M54" i="16"/>
  <c r="N54" i="16"/>
  <c r="M102" i="16"/>
  <c r="N102" i="16"/>
  <c r="M72" i="16"/>
  <c r="N72" i="16"/>
  <c r="M53" i="16"/>
  <c r="N53" i="16"/>
  <c r="M85" i="16"/>
  <c r="N85" i="16"/>
  <c r="M67" i="16"/>
  <c r="N67" i="16"/>
  <c r="M19" i="16"/>
  <c r="N19" i="16"/>
  <c r="M17" i="16"/>
  <c r="N17" i="16"/>
  <c r="M98" i="16"/>
  <c r="N98" i="16"/>
  <c r="M58" i="16"/>
  <c r="N58" i="16"/>
  <c r="M82" i="16"/>
  <c r="N82" i="16"/>
  <c r="M83" i="16"/>
  <c r="N83" i="16"/>
  <c r="M26" i="16"/>
  <c r="N26" i="16"/>
  <c r="M48" i="16"/>
  <c r="N48" i="16"/>
  <c r="M70" i="16"/>
  <c r="N70" i="16"/>
  <c r="M33" i="16"/>
  <c r="N33" i="16"/>
  <c r="M77" i="16"/>
  <c r="N77" i="16"/>
  <c r="M23" i="16"/>
  <c r="N23" i="16"/>
  <c r="M32" i="16"/>
  <c r="N32" i="16"/>
  <c r="M68" i="16"/>
  <c r="N68" i="16"/>
  <c r="M47" i="16"/>
  <c r="N47" i="16"/>
  <c r="M80" i="16"/>
  <c r="N80" i="16"/>
  <c r="M13" i="16"/>
  <c r="N13" i="16"/>
  <c r="M11" i="16"/>
  <c r="N11" i="16"/>
  <c r="M108" i="16"/>
  <c r="N108" i="16"/>
  <c r="M87" i="16"/>
  <c r="N87" i="16"/>
  <c r="M42" i="16"/>
  <c r="N42" i="16"/>
  <c r="M79" i="16"/>
  <c r="N79" i="16"/>
  <c r="M51" i="16"/>
  <c r="N51" i="16"/>
  <c r="M45" i="16"/>
  <c r="N45" i="16"/>
  <c r="M60" i="16"/>
  <c r="N60" i="16"/>
  <c r="M30" i="16"/>
  <c r="N30" i="16"/>
  <c r="M71" i="16"/>
  <c r="N71" i="16"/>
  <c r="M31" i="16"/>
  <c r="N31" i="16"/>
  <c r="M40" i="16"/>
  <c r="N40" i="16"/>
  <c r="M35" i="16"/>
  <c r="N35" i="16"/>
  <c r="M52" i="16"/>
  <c r="N52" i="16"/>
  <c r="M88" i="16"/>
  <c r="N88" i="16"/>
  <c r="M76" i="16"/>
  <c r="N76" i="16"/>
  <c r="M36" i="16"/>
  <c r="N36" i="16"/>
  <c r="M66" i="16"/>
  <c r="N66" i="16"/>
  <c r="M97" i="16"/>
  <c r="N97" i="16"/>
  <c r="M74" i="16"/>
  <c r="N74" i="16"/>
  <c r="M21" i="16"/>
  <c r="N21" i="16"/>
  <c r="M20" i="16"/>
  <c r="N20" i="16"/>
  <c r="M103" i="16"/>
  <c r="N103" i="16"/>
  <c r="M104" i="16"/>
  <c r="N104" i="16"/>
  <c r="M78" i="16"/>
  <c r="N78" i="16"/>
  <c r="M18" i="16"/>
  <c r="N18" i="16"/>
  <c r="M65" i="16"/>
  <c r="N65" i="16"/>
  <c r="M44" i="16"/>
  <c r="N44" i="16"/>
  <c r="M49" i="16"/>
  <c r="N49" i="16"/>
  <c r="M25" i="16"/>
  <c r="N25" i="16"/>
  <c r="M62" i="16"/>
  <c r="N62" i="16"/>
  <c r="M27" i="16"/>
  <c r="N27" i="16"/>
  <c r="M64" i="16"/>
  <c r="N64" i="16"/>
  <c r="M93" i="16"/>
  <c r="N93" i="16"/>
  <c r="M39" i="16"/>
  <c r="N39" i="16"/>
  <c r="M81" i="16"/>
  <c r="N81" i="16"/>
  <c r="M28" i="16"/>
  <c r="N28" i="16"/>
  <c r="M106" i="16"/>
  <c r="N106" i="16"/>
  <c r="M12" i="16"/>
  <c r="N12" i="16"/>
  <c r="M75" i="16"/>
  <c r="N75" i="16"/>
  <c r="M105" i="16"/>
  <c r="N105" i="16"/>
  <c r="M100" i="16"/>
  <c r="N100" i="16"/>
  <c r="M69" i="16"/>
  <c r="N69" i="16"/>
  <c r="M73" i="16"/>
  <c r="N73" i="16"/>
  <c r="M37" i="16"/>
  <c r="N37" i="16"/>
  <c r="M63" i="16"/>
  <c r="N63" i="16"/>
  <c r="M107" i="16"/>
  <c r="N107" i="16"/>
  <c r="M22" i="16"/>
  <c r="N22" i="16"/>
  <c r="M55" i="16"/>
  <c r="N55" i="16"/>
  <c r="M24" i="16"/>
  <c r="N24" i="16"/>
  <c r="M57" i="16"/>
  <c r="N57" i="16"/>
  <c r="M90" i="16"/>
  <c r="N90" i="16"/>
  <c r="M109" i="16"/>
  <c r="N109" i="16"/>
  <c r="M16" i="16"/>
  <c r="N16" i="16"/>
  <c r="M56" i="16"/>
  <c r="N56" i="16"/>
  <c r="M94" i="16"/>
  <c r="N94" i="16"/>
  <c r="M46" i="16"/>
  <c r="N46" i="16"/>
  <c r="M15" i="16"/>
  <c r="N15" i="16"/>
  <c r="M86" i="16"/>
  <c r="N86" i="16"/>
  <c r="M89" i="16"/>
  <c r="N89" i="16"/>
  <c r="M59" i="16"/>
  <c r="N59" i="16"/>
  <c r="M43" i="16"/>
  <c r="N43" i="16"/>
  <c r="L110" i="17"/>
  <c r="E112" i="17" s="1"/>
  <c r="N10" i="17"/>
  <c r="P110" i="17"/>
  <c r="E116" i="17" s="1"/>
  <c r="Q10" i="17"/>
  <c r="Q110" i="17" s="1"/>
  <c r="E117" i="17" s="1"/>
  <c r="K110" i="17"/>
  <c r="R110" i="16"/>
  <c r="E117" i="16" s="1"/>
  <c r="K110" i="16"/>
  <c r="Q110" i="16"/>
  <c r="E116" i="16" s="1"/>
  <c r="L10" i="16"/>
  <c r="N10" i="16" l="1"/>
  <c r="M10" i="16"/>
  <c r="E115" i="17"/>
  <c r="N11" i="17"/>
  <c r="L110" i="16"/>
  <c r="E112" i="16" s="1"/>
  <c r="O11" i="17" l="1"/>
  <c r="N12" i="17"/>
  <c r="O10" i="17"/>
  <c r="O10" i="16"/>
  <c r="E115" i="16"/>
  <c r="N13" i="17" l="1"/>
  <c r="O11" i="16"/>
  <c r="P11" i="16" s="1"/>
  <c r="N110" i="16"/>
  <c r="O12" i="16"/>
  <c r="P10" i="16"/>
  <c r="O12" i="17" l="1"/>
  <c r="O13" i="17"/>
  <c r="N14" i="17"/>
  <c r="O13" i="16"/>
  <c r="N15" i="17" l="1"/>
  <c r="P12" i="16"/>
  <c r="P13" i="16"/>
  <c r="O14" i="16"/>
  <c r="O15" i="17" l="1"/>
  <c r="N16" i="17"/>
  <c r="O14" i="17"/>
  <c r="O15" i="16"/>
  <c r="N17" i="17" l="1"/>
  <c r="P15" i="16"/>
  <c r="O16" i="16"/>
  <c r="P14" i="16"/>
  <c r="O17" i="17" l="1"/>
  <c r="N18" i="17"/>
  <c r="O16" i="17"/>
  <c r="O17" i="16"/>
  <c r="N19" i="17" l="1"/>
  <c r="P16" i="16"/>
  <c r="P17" i="16"/>
  <c r="O18" i="16"/>
  <c r="O19" i="17" l="1"/>
  <c r="N20" i="17"/>
  <c r="O18" i="17"/>
  <c r="O19" i="16"/>
  <c r="O20" i="17" l="1"/>
  <c r="N21" i="17"/>
  <c r="P19" i="16"/>
  <c r="O20" i="16"/>
  <c r="P18" i="16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K12" i="15" l="1"/>
  <c r="L12" i="15" s="1"/>
  <c r="K22" i="15"/>
  <c r="K18" i="15"/>
  <c r="L18" i="15" s="1"/>
  <c r="K14" i="15"/>
  <c r="O21" i="17"/>
  <c r="N22" i="17"/>
  <c r="K10" i="15"/>
  <c r="L10" i="15" s="1"/>
  <c r="P20" i="16"/>
  <c r="O21" i="16"/>
  <c r="R20" i="12"/>
  <c r="S20" i="12" s="1"/>
  <c r="R72" i="12"/>
  <c r="S72" i="12" s="1"/>
  <c r="R58" i="12"/>
  <c r="S58" i="12" s="1"/>
  <c r="R28" i="12"/>
  <c r="S28" i="12" s="1"/>
  <c r="K21" i="15"/>
  <c r="L21" i="15" s="1"/>
  <c r="K19" i="15"/>
  <c r="L19" i="15" s="1"/>
  <c r="K11" i="15"/>
  <c r="L11" i="15" s="1"/>
  <c r="K95" i="12"/>
  <c r="L95" i="12" s="1"/>
  <c r="N95" i="12" s="1"/>
  <c r="R91" i="12"/>
  <c r="S91" i="12" s="1"/>
  <c r="K89" i="12"/>
  <c r="L89" i="12" s="1"/>
  <c r="N89" i="12" s="1"/>
  <c r="K87" i="12"/>
  <c r="L87" i="12" s="1"/>
  <c r="N87" i="12" s="1"/>
  <c r="R83" i="12"/>
  <c r="S83" i="12" s="1"/>
  <c r="K81" i="12"/>
  <c r="L81" i="12" s="1"/>
  <c r="N81" i="12" s="1"/>
  <c r="K79" i="12"/>
  <c r="L79" i="12" s="1"/>
  <c r="N79" i="12" s="1"/>
  <c r="K77" i="12"/>
  <c r="L77" i="12" s="1"/>
  <c r="N77" i="12" s="1"/>
  <c r="K75" i="12"/>
  <c r="L75" i="12" s="1"/>
  <c r="N75" i="12" s="1"/>
  <c r="R73" i="12"/>
  <c r="S73" i="12" s="1"/>
  <c r="R71" i="12"/>
  <c r="S71" i="12" s="1"/>
  <c r="R65" i="12"/>
  <c r="S65" i="12" s="1"/>
  <c r="R63" i="12"/>
  <c r="S63" i="12" s="1"/>
  <c r="K61" i="12"/>
  <c r="K59" i="12"/>
  <c r="L59" i="12" s="1"/>
  <c r="N59" i="12" s="1"/>
  <c r="R57" i="12"/>
  <c r="S57" i="12" s="1"/>
  <c r="R55" i="12"/>
  <c r="S55" i="12" s="1"/>
  <c r="R49" i="12"/>
  <c r="S49" i="12" s="1"/>
  <c r="R47" i="12"/>
  <c r="S47" i="12" s="1"/>
  <c r="K45" i="12"/>
  <c r="L45" i="12" s="1"/>
  <c r="K43" i="12"/>
  <c r="L43" i="12" s="1"/>
  <c r="N43" i="12" s="1"/>
  <c r="R41" i="12"/>
  <c r="S41" i="12" s="1"/>
  <c r="R39" i="12"/>
  <c r="S39" i="12" s="1"/>
  <c r="R33" i="12"/>
  <c r="S33" i="12" s="1"/>
  <c r="R31" i="12"/>
  <c r="S31" i="12" s="1"/>
  <c r="K29" i="12"/>
  <c r="L29" i="12" s="1"/>
  <c r="K27" i="12"/>
  <c r="L27" i="12" s="1"/>
  <c r="N27" i="12" s="1"/>
  <c r="R25" i="12"/>
  <c r="S25" i="12" s="1"/>
  <c r="R23" i="12"/>
  <c r="S23" i="12" s="1"/>
  <c r="R17" i="12"/>
  <c r="S17" i="12" s="1"/>
  <c r="R15" i="12"/>
  <c r="S15" i="12" s="1"/>
  <c r="K13" i="12"/>
  <c r="L13" i="12" s="1"/>
  <c r="K11" i="12"/>
  <c r="L11" i="12" s="1"/>
  <c r="R92" i="12"/>
  <c r="S92" i="12" s="1"/>
  <c r="R76" i="12"/>
  <c r="S76" i="12" s="1"/>
  <c r="R74" i="12"/>
  <c r="S74" i="12" s="1"/>
  <c r="R68" i="12"/>
  <c r="S68" i="12" s="1"/>
  <c r="R56" i="12"/>
  <c r="S56" i="12" s="1"/>
  <c r="R52" i="12"/>
  <c r="S52" i="12" s="1"/>
  <c r="R44" i="12"/>
  <c r="S44" i="12" s="1"/>
  <c r="R42" i="12"/>
  <c r="S42" i="12" s="1"/>
  <c r="R40" i="12"/>
  <c r="S40" i="12" s="1"/>
  <c r="R36" i="12"/>
  <c r="S36" i="12" s="1"/>
  <c r="R26" i="12"/>
  <c r="S26" i="12" s="1"/>
  <c r="R24" i="12"/>
  <c r="S24" i="12" s="1"/>
  <c r="R18" i="12"/>
  <c r="S18" i="12" s="1"/>
  <c r="R12" i="12"/>
  <c r="S12" i="12" s="1"/>
  <c r="R10" i="12"/>
  <c r="S10" i="12" s="1"/>
  <c r="K20" i="15"/>
  <c r="L20" i="15" s="1"/>
  <c r="K16" i="15"/>
  <c r="L16" i="15" s="1"/>
  <c r="K15" i="15"/>
  <c r="L15" i="15" s="1"/>
  <c r="R84" i="12"/>
  <c r="S84" i="12" s="1"/>
  <c r="R60" i="12"/>
  <c r="S60" i="12" s="1"/>
  <c r="R87" i="12"/>
  <c r="S87" i="12" s="1"/>
  <c r="R81" i="12"/>
  <c r="S81" i="12" s="1"/>
  <c r="K17" i="15"/>
  <c r="L17" i="15" s="1"/>
  <c r="M10" i="15"/>
  <c r="N10" i="15" s="1"/>
  <c r="K13" i="15"/>
  <c r="L13" i="15" s="1"/>
  <c r="R96" i="12"/>
  <c r="S96" i="12" s="1"/>
  <c r="R94" i="12"/>
  <c r="S94" i="12" s="1"/>
  <c r="K92" i="12"/>
  <c r="L92" i="12" s="1"/>
  <c r="N92" i="12" s="1"/>
  <c r="K90" i="12"/>
  <c r="L90" i="12" s="1"/>
  <c r="N90" i="12" s="1"/>
  <c r="R88" i="12"/>
  <c r="S88" i="12" s="1"/>
  <c r="R86" i="12"/>
  <c r="S86" i="12" s="1"/>
  <c r="K84" i="12"/>
  <c r="L84" i="12" s="1"/>
  <c r="N84" i="12" s="1"/>
  <c r="R80" i="12"/>
  <c r="S80" i="12" s="1"/>
  <c r="R78" i="12"/>
  <c r="S78" i="12" s="1"/>
  <c r="K74" i="12"/>
  <c r="L74" i="12" s="1"/>
  <c r="N74" i="12" s="1"/>
  <c r="K72" i="12"/>
  <c r="L72" i="12" s="1"/>
  <c r="N72" i="12" s="1"/>
  <c r="K66" i="12"/>
  <c r="L66" i="12" s="1"/>
  <c r="N66" i="12" s="1"/>
  <c r="K58" i="12"/>
  <c r="L58" i="12" s="1"/>
  <c r="N58" i="12" s="1"/>
  <c r="K56" i="12"/>
  <c r="L56" i="12" s="1"/>
  <c r="K50" i="12"/>
  <c r="L50" i="12" s="1"/>
  <c r="N50" i="12" s="1"/>
  <c r="K42" i="12"/>
  <c r="L42" i="12" s="1"/>
  <c r="N42" i="12" s="1"/>
  <c r="K40" i="12"/>
  <c r="L40" i="12" s="1"/>
  <c r="N40" i="12" s="1"/>
  <c r="K34" i="12"/>
  <c r="L34" i="12" s="1"/>
  <c r="N34" i="12" s="1"/>
  <c r="K26" i="12"/>
  <c r="L26" i="12" s="1"/>
  <c r="N26" i="12" s="1"/>
  <c r="K24" i="12"/>
  <c r="L24" i="12" s="1"/>
  <c r="N24" i="12" s="1"/>
  <c r="K18" i="12"/>
  <c r="L18" i="12" s="1"/>
  <c r="N18" i="12" s="1"/>
  <c r="R66" i="12"/>
  <c r="S66" i="12" s="1"/>
  <c r="R59" i="12"/>
  <c r="S59" i="12" s="1"/>
  <c r="R34" i="12"/>
  <c r="S34" i="12" s="1"/>
  <c r="R27" i="12"/>
  <c r="S27" i="12" s="1"/>
  <c r="R93" i="12"/>
  <c r="S93" i="12" s="1"/>
  <c r="R85" i="12"/>
  <c r="S85" i="12" s="1"/>
  <c r="R77" i="12"/>
  <c r="S77" i="12" s="1"/>
  <c r="R67" i="12"/>
  <c r="S67" i="12" s="1"/>
  <c r="R51" i="12"/>
  <c r="S51" i="12" s="1"/>
  <c r="R35" i="12"/>
  <c r="S35" i="12" s="1"/>
  <c r="R19" i="12"/>
  <c r="S19" i="12" s="1"/>
  <c r="R75" i="12"/>
  <c r="S75" i="12" s="1"/>
  <c r="R50" i="12"/>
  <c r="S50" i="12" s="1"/>
  <c r="R43" i="12"/>
  <c r="S43" i="12" s="1"/>
  <c r="R11" i="12"/>
  <c r="S11" i="12" s="1"/>
  <c r="R108" i="12"/>
  <c r="S108" i="12" s="1"/>
  <c r="R106" i="12"/>
  <c r="S106" i="12" s="1"/>
  <c r="R104" i="12"/>
  <c r="S104" i="12" s="1"/>
  <c r="R102" i="12"/>
  <c r="S102" i="12" s="1"/>
  <c r="R100" i="12"/>
  <c r="S100" i="12" s="1"/>
  <c r="R98" i="12"/>
  <c r="S98" i="12" s="1"/>
  <c r="R70" i="12"/>
  <c r="S70" i="12" s="1"/>
  <c r="R64" i="12"/>
  <c r="S64" i="12" s="1"/>
  <c r="R62" i="12"/>
  <c r="S62" i="12" s="1"/>
  <c r="R54" i="12"/>
  <c r="S54" i="12" s="1"/>
  <c r="R48" i="12"/>
  <c r="S48" i="12" s="1"/>
  <c r="R46" i="12"/>
  <c r="S46" i="12" s="1"/>
  <c r="R38" i="12"/>
  <c r="S38" i="12" s="1"/>
  <c r="R32" i="12"/>
  <c r="S32" i="12" s="1"/>
  <c r="R30" i="12"/>
  <c r="S30" i="12" s="1"/>
  <c r="R22" i="12"/>
  <c r="S22" i="12" s="1"/>
  <c r="R16" i="12"/>
  <c r="S16" i="12" s="1"/>
  <c r="R14" i="12"/>
  <c r="S14" i="12" s="1"/>
  <c r="R95" i="12"/>
  <c r="S95" i="12" s="1"/>
  <c r="R89" i="12"/>
  <c r="S89" i="12" s="1"/>
  <c r="R79" i="12"/>
  <c r="S79" i="12" s="1"/>
  <c r="R82" i="12"/>
  <c r="S82" i="12" s="1"/>
  <c r="K16" i="12"/>
  <c r="L16" i="12" s="1"/>
  <c r="N16" i="12" s="1"/>
  <c r="L61" i="12"/>
  <c r="R61" i="12"/>
  <c r="S61" i="12" s="1"/>
  <c r="R45" i="12"/>
  <c r="S45" i="12" s="1"/>
  <c r="R29" i="12"/>
  <c r="S29" i="12" s="1"/>
  <c r="R13" i="12"/>
  <c r="S13" i="12" s="1"/>
  <c r="J110" i="12"/>
  <c r="K82" i="12"/>
  <c r="L82" i="12" s="1"/>
  <c r="N82" i="12" s="1"/>
  <c r="R69" i="12"/>
  <c r="S69" i="12" s="1"/>
  <c r="K64" i="12"/>
  <c r="L64" i="12" s="1"/>
  <c r="R53" i="12"/>
  <c r="S53" i="12" s="1"/>
  <c r="K48" i="12"/>
  <c r="L48" i="12" s="1"/>
  <c r="R37" i="12"/>
  <c r="S37" i="12" s="1"/>
  <c r="K32" i="12"/>
  <c r="L32" i="12" s="1"/>
  <c r="R21" i="12"/>
  <c r="S21" i="12" s="1"/>
  <c r="R90" i="12"/>
  <c r="S90" i="12" s="1"/>
  <c r="K69" i="12"/>
  <c r="L69" i="12" s="1"/>
  <c r="K67" i="12"/>
  <c r="L67" i="12" s="1"/>
  <c r="K53" i="12"/>
  <c r="L53" i="12" s="1"/>
  <c r="K51" i="12"/>
  <c r="L51" i="12" s="1"/>
  <c r="K37" i="12"/>
  <c r="L37" i="12" s="1"/>
  <c r="K35" i="12"/>
  <c r="L35" i="12" s="1"/>
  <c r="K21" i="12"/>
  <c r="L21" i="12" s="1"/>
  <c r="K19" i="12"/>
  <c r="L19" i="12" s="1"/>
  <c r="K93" i="12"/>
  <c r="L93" i="12" s="1"/>
  <c r="N93" i="12" s="1"/>
  <c r="K91" i="12"/>
  <c r="L91" i="12" s="1"/>
  <c r="N91" i="12" s="1"/>
  <c r="K88" i="12"/>
  <c r="L88" i="12" s="1"/>
  <c r="N88" i="12" s="1"/>
  <c r="K85" i="12"/>
  <c r="L85" i="12" s="1"/>
  <c r="N85" i="12" s="1"/>
  <c r="K83" i="12"/>
  <c r="L83" i="12" s="1"/>
  <c r="N83" i="12" s="1"/>
  <c r="K80" i="12"/>
  <c r="L80" i="12" s="1"/>
  <c r="N80" i="12" s="1"/>
  <c r="K70" i="12"/>
  <c r="L70" i="12" s="1"/>
  <c r="K62" i="12"/>
  <c r="L62" i="12" s="1"/>
  <c r="K54" i="12"/>
  <c r="L54" i="12" s="1"/>
  <c r="K46" i="12"/>
  <c r="L46" i="12" s="1"/>
  <c r="K38" i="12"/>
  <c r="L38" i="12" s="1"/>
  <c r="K30" i="12"/>
  <c r="L30" i="12" s="1"/>
  <c r="K22" i="12"/>
  <c r="L22" i="12" s="1"/>
  <c r="N22" i="12" s="1"/>
  <c r="K14" i="12"/>
  <c r="L14" i="12" s="1"/>
  <c r="N14" i="12" s="1"/>
  <c r="K94" i="12"/>
  <c r="L94" i="12" s="1"/>
  <c r="K86" i="12"/>
  <c r="L86" i="12" s="1"/>
  <c r="N86" i="12" s="1"/>
  <c r="K78" i="12"/>
  <c r="L78" i="12" s="1"/>
  <c r="N78" i="12" s="1"/>
  <c r="K76" i="12"/>
  <c r="L76" i="12" s="1"/>
  <c r="N76" i="12" s="1"/>
  <c r="K73" i="12"/>
  <c r="L73" i="12" s="1"/>
  <c r="K71" i="12"/>
  <c r="L71" i="12" s="1"/>
  <c r="K68" i="12"/>
  <c r="L68" i="12" s="1"/>
  <c r="K65" i="12"/>
  <c r="L65" i="12" s="1"/>
  <c r="K63" i="12"/>
  <c r="L63" i="12" s="1"/>
  <c r="K60" i="12"/>
  <c r="L60" i="12" s="1"/>
  <c r="K57" i="12"/>
  <c r="L57" i="12" s="1"/>
  <c r="K55" i="12"/>
  <c r="L55" i="12" s="1"/>
  <c r="K52" i="12"/>
  <c r="L52" i="12" s="1"/>
  <c r="K49" i="12"/>
  <c r="L49" i="12" s="1"/>
  <c r="K47" i="12"/>
  <c r="L47" i="12" s="1"/>
  <c r="K44" i="12"/>
  <c r="L44" i="12" s="1"/>
  <c r="K41" i="12"/>
  <c r="L41" i="12" s="1"/>
  <c r="K39" i="12"/>
  <c r="L39" i="12" s="1"/>
  <c r="K36" i="12"/>
  <c r="L36" i="12" s="1"/>
  <c r="K33" i="12"/>
  <c r="L33" i="12" s="1"/>
  <c r="K31" i="12"/>
  <c r="L31" i="12" s="1"/>
  <c r="K28" i="12"/>
  <c r="L28" i="12" s="1"/>
  <c r="K25" i="12"/>
  <c r="L25" i="12" s="1"/>
  <c r="K23" i="12"/>
  <c r="L23" i="12" s="1"/>
  <c r="K20" i="12"/>
  <c r="L20" i="12" s="1"/>
  <c r="N20" i="12" s="1"/>
  <c r="K17" i="12"/>
  <c r="L17" i="12" s="1"/>
  <c r="K15" i="12"/>
  <c r="L15" i="12" s="1"/>
  <c r="K12" i="12"/>
  <c r="L12" i="12" s="1"/>
  <c r="K10" i="12"/>
  <c r="L10" i="12" s="1"/>
  <c r="K109" i="12"/>
  <c r="L109" i="12" s="1"/>
  <c r="K108" i="12"/>
  <c r="L108" i="12" s="1"/>
  <c r="N108" i="12" s="1"/>
  <c r="K107" i="12"/>
  <c r="L107" i="12" s="1"/>
  <c r="N107" i="12" s="1"/>
  <c r="K106" i="12"/>
  <c r="L106" i="12" s="1"/>
  <c r="N106" i="12" s="1"/>
  <c r="K105" i="12"/>
  <c r="L105" i="12" s="1"/>
  <c r="K104" i="12"/>
  <c r="L104" i="12" s="1"/>
  <c r="N104" i="12" s="1"/>
  <c r="K103" i="12"/>
  <c r="L103" i="12" s="1"/>
  <c r="K102" i="12"/>
  <c r="L102" i="12" s="1"/>
  <c r="N102" i="12" s="1"/>
  <c r="K101" i="12"/>
  <c r="L101" i="12" s="1"/>
  <c r="K100" i="12"/>
  <c r="L100" i="12" s="1"/>
  <c r="N100" i="12" s="1"/>
  <c r="K99" i="12"/>
  <c r="L99" i="12" s="1"/>
  <c r="K98" i="12"/>
  <c r="L98" i="12" s="1"/>
  <c r="N98" i="12" s="1"/>
  <c r="K97" i="12"/>
  <c r="L97" i="12" s="1"/>
  <c r="K96" i="12"/>
  <c r="L96" i="12" s="1"/>
  <c r="N96" i="12" s="1"/>
  <c r="R107" i="12"/>
  <c r="S107" i="12" s="1"/>
  <c r="R103" i="12"/>
  <c r="S103" i="12" s="1"/>
  <c r="R99" i="12"/>
  <c r="S99" i="12" s="1"/>
  <c r="G110" i="12"/>
  <c r="R109" i="12"/>
  <c r="S109" i="12" s="1"/>
  <c r="R105" i="12"/>
  <c r="S105" i="12" s="1"/>
  <c r="R101" i="12"/>
  <c r="S101" i="12" s="1"/>
  <c r="R97" i="12"/>
  <c r="S97" i="12" s="1"/>
  <c r="L22" i="15"/>
  <c r="L14" i="15"/>
  <c r="J55" i="15"/>
  <c r="M23" i="15"/>
  <c r="N23" i="15" s="1"/>
  <c r="K23" i="15"/>
  <c r="L23" i="15" s="1"/>
  <c r="K54" i="15"/>
  <c r="L54" i="15" s="1"/>
  <c r="K53" i="15"/>
  <c r="L53" i="15" s="1"/>
  <c r="K52" i="15"/>
  <c r="L52" i="15" s="1"/>
  <c r="K51" i="15"/>
  <c r="L51" i="15" s="1"/>
  <c r="K50" i="15"/>
  <c r="L50" i="15" s="1"/>
  <c r="K49" i="15"/>
  <c r="L49" i="15" s="1"/>
  <c r="K48" i="15"/>
  <c r="L48" i="15" s="1"/>
  <c r="K47" i="15"/>
  <c r="L47" i="15" s="1"/>
  <c r="K46" i="15"/>
  <c r="L46" i="15" s="1"/>
  <c r="K45" i="15"/>
  <c r="L45" i="15" s="1"/>
  <c r="K44" i="15"/>
  <c r="L44" i="15" s="1"/>
  <c r="K43" i="15"/>
  <c r="L43" i="15" s="1"/>
  <c r="K42" i="15"/>
  <c r="L42" i="15" s="1"/>
  <c r="K41" i="15"/>
  <c r="L41" i="15" s="1"/>
  <c r="K40" i="15"/>
  <c r="L40" i="15" s="1"/>
  <c r="K39" i="15"/>
  <c r="L39" i="15" s="1"/>
  <c r="K38" i="15"/>
  <c r="L38" i="15" s="1"/>
  <c r="K37" i="15"/>
  <c r="L37" i="15" s="1"/>
  <c r="K36" i="15"/>
  <c r="L36" i="15" s="1"/>
  <c r="K35" i="15"/>
  <c r="L35" i="15" s="1"/>
  <c r="K34" i="15"/>
  <c r="L34" i="15" s="1"/>
  <c r="K33" i="15"/>
  <c r="L33" i="15" s="1"/>
  <c r="K32" i="15"/>
  <c r="L32" i="15" s="1"/>
  <c r="K31" i="15"/>
  <c r="L31" i="15" s="1"/>
  <c r="K30" i="15"/>
  <c r="L30" i="15" s="1"/>
  <c r="K29" i="15"/>
  <c r="L29" i="15" s="1"/>
  <c r="K28" i="15"/>
  <c r="L28" i="15" s="1"/>
  <c r="K27" i="15"/>
  <c r="L27" i="15" s="1"/>
  <c r="K26" i="15"/>
  <c r="L26" i="15" s="1"/>
  <c r="K25" i="15"/>
  <c r="L25" i="15" s="1"/>
  <c r="K24" i="15"/>
  <c r="L24" i="15" s="1"/>
  <c r="G55" i="15"/>
  <c r="M53" i="15"/>
  <c r="N53" i="15" s="1"/>
  <c r="M51" i="15"/>
  <c r="N51" i="15" s="1"/>
  <c r="M49" i="15"/>
  <c r="N49" i="15" s="1"/>
  <c r="M47" i="15"/>
  <c r="N47" i="15" s="1"/>
  <c r="M45" i="15"/>
  <c r="N45" i="15" s="1"/>
  <c r="M43" i="15"/>
  <c r="N43" i="15" s="1"/>
  <c r="M41" i="15"/>
  <c r="N41" i="15" s="1"/>
  <c r="M39" i="15"/>
  <c r="N39" i="15" s="1"/>
  <c r="M37" i="15"/>
  <c r="N37" i="15" s="1"/>
  <c r="M35" i="15"/>
  <c r="N35" i="15" s="1"/>
  <c r="M33" i="15"/>
  <c r="N33" i="15" s="1"/>
  <c r="M31" i="15"/>
  <c r="N31" i="15" s="1"/>
  <c r="M29" i="15"/>
  <c r="N29" i="15" s="1"/>
  <c r="M27" i="15"/>
  <c r="N27" i="15" s="1"/>
  <c r="M25" i="15"/>
  <c r="N25" i="15" s="1"/>
  <c r="M21" i="15"/>
  <c r="N21" i="15" s="1"/>
  <c r="M19" i="15"/>
  <c r="N19" i="15" s="1"/>
  <c r="M17" i="15"/>
  <c r="N17" i="15" s="1"/>
  <c r="M15" i="15"/>
  <c r="N15" i="15" s="1"/>
  <c r="M13" i="15"/>
  <c r="N13" i="15" s="1"/>
  <c r="M11" i="15"/>
  <c r="N11" i="15" s="1"/>
  <c r="M54" i="15"/>
  <c r="N54" i="15" s="1"/>
  <c r="M52" i="15"/>
  <c r="N52" i="15" s="1"/>
  <c r="M50" i="15"/>
  <c r="N50" i="15" s="1"/>
  <c r="M48" i="15"/>
  <c r="N48" i="15" s="1"/>
  <c r="M46" i="15"/>
  <c r="N46" i="15" s="1"/>
  <c r="M44" i="15"/>
  <c r="N44" i="15" s="1"/>
  <c r="M42" i="15"/>
  <c r="N42" i="15" s="1"/>
  <c r="M40" i="15"/>
  <c r="N40" i="15" s="1"/>
  <c r="M38" i="15"/>
  <c r="N38" i="15" s="1"/>
  <c r="M36" i="15"/>
  <c r="N36" i="15" s="1"/>
  <c r="M34" i="15"/>
  <c r="N34" i="15" s="1"/>
  <c r="M32" i="15"/>
  <c r="N32" i="15" s="1"/>
  <c r="M30" i="15"/>
  <c r="N30" i="15" s="1"/>
  <c r="M28" i="15"/>
  <c r="N28" i="15" s="1"/>
  <c r="M26" i="15"/>
  <c r="N26" i="15" s="1"/>
  <c r="M24" i="15"/>
  <c r="N24" i="15" s="1"/>
  <c r="M22" i="15"/>
  <c r="N22" i="15" s="1"/>
  <c r="M20" i="15"/>
  <c r="N20" i="15" s="1"/>
  <c r="M18" i="15"/>
  <c r="N18" i="15" s="1"/>
  <c r="M16" i="15"/>
  <c r="N16" i="15" s="1"/>
  <c r="M14" i="15"/>
  <c r="N14" i="15" s="1"/>
  <c r="M12" i="15"/>
  <c r="N12" i="15" s="1"/>
  <c r="M49" i="12" l="1"/>
  <c r="N49" i="12"/>
  <c r="M56" i="12"/>
  <c r="N56" i="12"/>
  <c r="M52" i="12"/>
  <c r="N52" i="12"/>
  <c r="M73" i="12"/>
  <c r="N73" i="12"/>
  <c r="M38" i="12"/>
  <c r="N38" i="12"/>
  <c r="M53" i="12"/>
  <c r="N53" i="12"/>
  <c r="M101" i="12"/>
  <c r="N101" i="12"/>
  <c r="M103" i="12"/>
  <c r="N103" i="12"/>
  <c r="M33" i="12"/>
  <c r="N33" i="12"/>
  <c r="M55" i="12"/>
  <c r="N55" i="12"/>
  <c r="M46" i="12"/>
  <c r="N46" i="12"/>
  <c r="M67" i="12"/>
  <c r="N67" i="12"/>
  <c r="M64" i="12"/>
  <c r="N64" i="12"/>
  <c r="M61" i="12"/>
  <c r="N61" i="12"/>
  <c r="M48" i="12"/>
  <c r="N48" i="12"/>
  <c r="M36" i="12"/>
  <c r="N36" i="12"/>
  <c r="M57" i="12"/>
  <c r="N57" i="12"/>
  <c r="M54" i="12"/>
  <c r="N54" i="12"/>
  <c r="M69" i="12"/>
  <c r="N69" i="12"/>
  <c r="M71" i="12"/>
  <c r="N71" i="12"/>
  <c r="M97" i="12"/>
  <c r="N97" i="12"/>
  <c r="M105" i="12"/>
  <c r="N105" i="12"/>
  <c r="M39" i="12"/>
  <c r="N39" i="12"/>
  <c r="M60" i="12"/>
  <c r="N60" i="12"/>
  <c r="M62" i="12"/>
  <c r="N62" i="12"/>
  <c r="M45" i="12"/>
  <c r="N45" i="12"/>
  <c r="M109" i="12"/>
  <c r="N109" i="12"/>
  <c r="M51" i="12"/>
  <c r="N51" i="12"/>
  <c r="M41" i="12"/>
  <c r="N41" i="12"/>
  <c r="M63" i="12"/>
  <c r="N63" i="12"/>
  <c r="M94" i="12"/>
  <c r="N94" i="12"/>
  <c r="M70" i="12"/>
  <c r="N70" i="12"/>
  <c r="M99" i="12"/>
  <c r="N99" i="12"/>
  <c r="M44" i="12"/>
  <c r="N44" i="12"/>
  <c r="M65" i="12"/>
  <c r="N65" i="12"/>
  <c r="M35" i="12"/>
  <c r="N35" i="12"/>
  <c r="M32" i="12"/>
  <c r="N32" i="12"/>
  <c r="M47" i="12"/>
  <c r="N47" i="12"/>
  <c r="M68" i="12"/>
  <c r="N68" i="12"/>
  <c r="M37" i="12"/>
  <c r="N37" i="12"/>
  <c r="M31" i="12"/>
  <c r="N31" i="12"/>
  <c r="M30" i="12"/>
  <c r="N30" i="12"/>
  <c r="M13" i="12"/>
  <c r="N13" i="12"/>
  <c r="N12" i="12"/>
  <c r="M12" i="12"/>
  <c r="M15" i="12"/>
  <c r="N15" i="12"/>
  <c r="M17" i="12"/>
  <c r="N17" i="12"/>
  <c r="M19" i="12"/>
  <c r="N19" i="12"/>
  <c r="M23" i="12"/>
  <c r="N23" i="12"/>
  <c r="M29" i="12"/>
  <c r="N29" i="12"/>
  <c r="M28" i="12"/>
  <c r="N28" i="12"/>
  <c r="M21" i="12"/>
  <c r="N21" i="12"/>
  <c r="M25" i="12"/>
  <c r="N25" i="12"/>
  <c r="M11" i="12"/>
  <c r="N11" i="12"/>
  <c r="N10" i="12"/>
  <c r="M10" i="12"/>
  <c r="O58" i="12"/>
  <c r="M58" i="12"/>
  <c r="O85" i="12"/>
  <c r="M85" i="12"/>
  <c r="O77" i="12"/>
  <c r="M77" i="12"/>
  <c r="O18" i="12"/>
  <c r="M18" i="12"/>
  <c r="O76" i="12"/>
  <c r="M76" i="12"/>
  <c r="O91" i="12"/>
  <c r="M91" i="12"/>
  <c r="O24" i="12"/>
  <c r="M24" i="12"/>
  <c r="O66" i="12"/>
  <c r="M66" i="12"/>
  <c r="O90" i="12"/>
  <c r="M90" i="12"/>
  <c r="O81" i="12"/>
  <c r="M81" i="12"/>
  <c r="O96" i="12"/>
  <c r="M96" i="12"/>
  <c r="O104" i="12"/>
  <c r="M104" i="12"/>
  <c r="O78" i="12"/>
  <c r="M78" i="12"/>
  <c r="O93" i="12"/>
  <c r="M93" i="12"/>
  <c r="O16" i="12"/>
  <c r="M16" i="12"/>
  <c r="O26" i="12"/>
  <c r="M26" i="12"/>
  <c r="O72" i="12"/>
  <c r="M72" i="12"/>
  <c r="O92" i="12"/>
  <c r="M92" i="12"/>
  <c r="O43" i="12"/>
  <c r="M43" i="12"/>
  <c r="O86" i="12"/>
  <c r="M86" i="12"/>
  <c r="O82" i="12"/>
  <c r="M82" i="12"/>
  <c r="O34" i="12"/>
  <c r="M34" i="12"/>
  <c r="O74" i="12"/>
  <c r="M74" i="12"/>
  <c r="O87" i="12"/>
  <c r="M87" i="12"/>
  <c r="O102" i="12"/>
  <c r="M102" i="12"/>
  <c r="O88" i="12"/>
  <c r="M88" i="12"/>
  <c r="O59" i="12"/>
  <c r="M59" i="12"/>
  <c r="O98" i="12"/>
  <c r="M98" i="12"/>
  <c r="O106" i="12"/>
  <c r="M106" i="12"/>
  <c r="O20" i="12"/>
  <c r="M20" i="12"/>
  <c r="O94" i="12"/>
  <c r="O40" i="12"/>
  <c r="M40" i="12"/>
  <c r="O27" i="12"/>
  <c r="M27" i="12"/>
  <c r="O89" i="12"/>
  <c r="M89" i="12"/>
  <c r="O79" i="12"/>
  <c r="M79" i="12"/>
  <c r="O107" i="12"/>
  <c r="M107" i="12"/>
  <c r="O14" i="12"/>
  <c r="M14" i="12"/>
  <c r="O80" i="12"/>
  <c r="M80" i="12"/>
  <c r="O42" i="12"/>
  <c r="M42" i="12"/>
  <c r="O100" i="12"/>
  <c r="M100" i="12"/>
  <c r="O108" i="12"/>
  <c r="M108" i="12"/>
  <c r="O22" i="12"/>
  <c r="M22" i="12"/>
  <c r="O83" i="12"/>
  <c r="M83" i="12"/>
  <c r="O50" i="12"/>
  <c r="M50" i="12"/>
  <c r="O84" i="12"/>
  <c r="M84" i="12"/>
  <c r="O75" i="12"/>
  <c r="M75" i="12"/>
  <c r="O95" i="12"/>
  <c r="M95" i="12"/>
  <c r="O22" i="17"/>
  <c r="N23" i="17"/>
  <c r="P21" i="16"/>
  <c r="O22" i="16"/>
  <c r="O12" i="12"/>
  <c r="O11" i="12"/>
  <c r="O10" i="12"/>
  <c r="O56" i="12"/>
  <c r="S110" i="12"/>
  <c r="E116" i="12" s="1"/>
  <c r="K110" i="12"/>
  <c r="O37" i="12"/>
  <c r="O99" i="12"/>
  <c r="O103" i="12"/>
  <c r="O38" i="12"/>
  <c r="O70" i="12"/>
  <c r="O53" i="12"/>
  <c r="O49" i="12"/>
  <c r="O71" i="12"/>
  <c r="O30" i="12"/>
  <c r="O62" i="12"/>
  <c r="O19" i="12"/>
  <c r="O48" i="12"/>
  <c r="O31" i="12"/>
  <c r="O52" i="12"/>
  <c r="O67" i="12"/>
  <c r="O32" i="12"/>
  <c r="O69" i="12"/>
  <c r="O28" i="12"/>
  <c r="O15" i="12"/>
  <c r="O25" i="12"/>
  <c r="O36" i="12"/>
  <c r="O47" i="12"/>
  <c r="O57" i="12"/>
  <c r="O68" i="12"/>
  <c r="O35" i="12"/>
  <c r="O64" i="12"/>
  <c r="O29" i="12"/>
  <c r="O45" i="12"/>
  <c r="O17" i="12"/>
  <c r="O39" i="12"/>
  <c r="O60" i="12"/>
  <c r="O54" i="12"/>
  <c r="O21" i="12"/>
  <c r="O41" i="12"/>
  <c r="O63" i="12"/>
  <c r="O73" i="12"/>
  <c r="O13" i="12"/>
  <c r="O61" i="12"/>
  <c r="O23" i="12"/>
  <c r="O33" i="12"/>
  <c r="O44" i="12"/>
  <c r="O55" i="12"/>
  <c r="O65" i="12"/>
  <c r="O46" i="12"/>
  <c r="O51" i="12"/>
  <c r="O97" i="12"/>
  <c r="O101" i="12"/>
  <c r="O105" i="12"/>
  <c r="O109" i="12"/>
  <c r="R110" i="12"/>
  <c r="E115" i="12" s="1"/>
  <c r="L110" i="12"/>
  <c r="E112" i="12" s="1"/>
  <c r="K55" i="15"/>
  <c r="L55" i="15"/>
  <c r="E57" i="15" s="1"/>
  <c r="E58" i="15" s="1"/>
  <c r="N55" i="15"/>
  <c r="E60" i="15" s="1"/>
  <c r="M55" i="15"/>
  <c r="E59" i="15" s="1"/>
  <c r="O23" i="17" l="1"/>
  <c r="N24" i="17"/>
  <c r="P22" i="16"/>
  <c r="O23" i="16"/>
  <c r="P10" i="12"/>
  <c r="O110" i="12"/>
  <c r="E61" i="15"/>
  <c r="O24" i="17" l="1"/>
  <c r="N25" i="17"/>
  <c r="P23" i="16"/>
  <c r="O24" i="16"/>
  <c r="Q10" i="12"/>
  <c r="P11" i="12"/>
  <c r="Q11" i="12" s="1"/>
  <c r="O25" i="17" l="1"/>
  <c r="N26" i="17"/>
  <c r="P24" i="16"/>
  <c r="O25" i="16"/>
  <c r="P12" i="12"/>
  <c r="O26" i="17" l="1"/>
  <c r="N27" i="17"/>
  <c r="P25" i="16"/>
  <c r="O26" i="16"/>
  <c r="Q12" i="12"/>
  <c r="O27" i="17" l="1"/>
  <c r="N28" i="17"/>
  <c r="P26" i="16"/>
  <c r="O27" i="16"/>
  <c r="O28" i="17" l="1"/>
  <c r="N29" i="17"/>
  <c r="P27" i="16"/>
  <c r="O28" i="16"/>
  <c r="O29" i="17" l="1"/>
  <c r="N30" i="17"/>
  <c r="P28" i="16"/>
  <c r="O29" i="16"/>
  <c r="O30" i="17" l="1"/>
  <c r="N31" i="17"/>
  <c r="P29" i="16"/>
  <c r="O30" i="16"/>
  <c r="O31" i="17" l="1"/>
  <c r="N32" i="17"/>
  <c r="P30" i="16"/>
  <c r="O31" i="16"/>
  <c r="O32" i="17" l="1"/>
  <c r="N33" i="17"/>
  <c r="P31" i="16"/>
  <c r="O32" i="16"/>
  <c r="O33" i="17" l="1"/>
  <c r="N34" i="17"/>
  <c r="P32" i="16"/>
  <c r="O33" i="16"/>
  <c r="O34" i="17" l="1"/>
  <c r="N35" i="17"/>
  <c r="P33" i="16"/>
  <c r="O34" i="16"/>
  <c r="O35" i="17" l="1"/>
  <c r="N36" i="17"/>
  <c r="P34" i="16"/>
  <c r="O35" i="16"/>
  <c r="O36" i="17" l="1"/>
  <c r="N37" i="17"/>
  <c r="P35" i="16"/>
  <c r="O36" i="16"/>
  <c r="O37" i="17" l="1"/>
  <c r="N38" i="17"/>
  <c r="P36" i="16"/>
  <c r="O37" i="16"/>
  <c r="O38" i="17" l="1"/>
  <c r="N39" i="17"/>
  <c r="P37" i="16"/>
  <c r="O38" i="16"/>
  <c r="O39" i="17" l="1"/>
  <c r="N40" i="17"/>
  <c r="P38" i="16"/>
  <c r="O39" i="16"/>
  <c r="O40" i="17" l="1"/>
  <c r="N41" i="17"/>
  <c r="P39" i="16"/>
  <c r="O40" i="16"/>
  <c r="O41" i="17" l="1"/>
  <c r="N42" i="17"/>
  <c r="P40" i="16"/>
  <c r="O41" i="16"/>
  <c r="O42" i="17" l="1"/>
  <c r="N43" i="17"/>
  <c r="P41" i="16"/>
  <c r="O42" i="16"/>
  <c r="O43" i="17" l="1"/>
  <c r="N44" i="17"/>
  <c r="P42" i="16"/>
  <c r="O43" i="16"/>
  <c r="O44" i="17" l="1"/>
  <c r="N45" i="17"/>
  <c r="P43" i="16"/>
  <c r="O44" i="16"/>
  <c r="O45" i="17" l="1"/>
  <c r="N46" i="17"/>
  <c r="P44" i="16"/>
  <c r="O45" i="16"/>
  <c r="O46" i="17" l="1"/>
  <c r="N47" i="17"/>
  <c r="P45" i="16"/>
  <c r="O46" i="16"/>
  <c r="O47" i="17" l="1"/>
  <c r="N48" i="17"/>
  <c r="P46" i="16"/>
  <c r="O47" i="16"/>
  <c r="O48" i="17" l="1"/>
  <c r="N49" i="17"/>
  <c r="P47" i="16"/>
  <c r="O48" i="16"/>
  <c r="O49" i="17" l="1"/>
  <c r="N50" i="17"/>
  <c r="P48" i="16"/>
  <c r="O49" i="16"/>
  <c r="O50" i="17" l="1"/>
  <c r="N51" i="17"/>
  <c r="P49" i="16"/>
  <c r="O50" i="16"/>
  <c r="O51" i="17" l="1"/>
  <c r="N52" i="17"/>
  <c r="P50" i="16"/>
  <c r="O51" i="16"/>
  <c r="O52" i="17" l="1"/>
  <c r="N53" i="17"/>
  <c r="P51" i="16"/>
  <c r="O52" i="16"/>
  <c r="O53" i="17" l="1"/>
  <c r="N54" i="17"/>
  <c r="P52" i="16"/>
  <c r="O53" i="16"/>
  <c r="O54" i="17" l="1"/>
  <c r="N55" i="17"/>
  <c r="P53" i="16"/>
  <c r="O54" i="16"/>
  <c r="O55" i="17" l="1"/>
  <c r="N56" i="17"/>
  <c r="P54" i="16"/>
  <c r="O55" i="16"/>
  <c r="O56" i="17" l="1"/>
  <c r="N57" i="17"/>
  <c r="P55" i="16"/>
  <c r="O56" i="16"/>
  <c r="O57" i="17" l="1"/>
  <c r="N58" i="17"/>
  <c r="P56" i="16"/>
  <c r="O57" i="16"/>
  <c r="O58" i="17" l="1"/>
  <c r="N59" i="17"/>
  <c r="P57" i="16"/>
  <c r="O58" i="16"/>
  <c r="O59" i="17" l="1"/>
  <c r="N60" i="17"/>
  <c r="P58" i="16"/>
  <c r="O59" i="16"/>
  <c r="O60" i="17" l="1"/>
  <c r="N61" i="17"/>
  <c r="P59" i="16"/>
  <c r="O60" i="16"/>
  <c r="O61" i="17" l="1"/>
  <c r="N62" i="17"/>
  <c r="P60" i="16"/>
  <c r="O61" i="16"/>
  <c r="O62" i="17" l="1"/>
  <c r="N63" i="17"/>
  <c r="P61" i="16"/>
  <c r="O62" i="16"/>
  <c r="O63" i="17" l="1"/>
  <c r="N64" i="17"/>
  <c r="P62" i="16"/>
  <c r="O63" i="16"/>
  <c r="O64" i="17" l="1"/>
  <c r="N65" i="17"/>
  <c r="P63" i="16"/>
  <c r="O64" i="16"/>
  <c r="O65" i="17" l="1"/>
  <c r="N66" i="17"/>
  <c r="P64" i="16"/>
  <c r="O65" i="16"/>
  <c r="O66" i="17" l="1"/>
  <c r="N67" i="17"/>
  <c r="P65" i="16"/>
  <c r="O66" i="16"/>
  <c r="O67" i="17" l="1"/>
  <c r="N68" i="17"/>
  <c r="P66" i="16"/>
  <c r="O67" i="16"/>
  <c r="O68" i="17" l="1"/>
  <c r="N69" i="17"/>
  <c r="P67" i="16"/>
  <c r="O68" i="16"/>
  <c r="O69" i="17" l="1"/>
  <c r="N70" i="17"/>
  <c r="P68" i="16"/>
  <c r="O69" i="16"/>
  <c r="O70" i="17" l="1"/>
  <c r="N71" i="17"/>
  <c r="P69" i="16"/>
  <c r="O70" i="16"/>
  <c r="O71" i="17" l="1"/>
  <c r="N72" i="17"/>
  <c r="P70" i="16"/>
  <c r="O71" i="16"/>
  <c r="O72" i="17" l="1"/>
  <c r="N73" i="17"/>
  <c r="P71" i="16"/>
  <c r="O72" i="16"/>
  <c r="O73" i="17" l="1"/>
  <c r="N74" i="17"/>
  <c r="P72" i="16"/>
  <c r="O73" i="16"/>
  <c r="O74" i="17" l="1"/>
  <c r="N75" i="17"/>
  <c r="P73" i="16"/>
  <c r="O74" i="16"/>
  <c r="O75" i="17" l="1"/>
  <c r="N76" i="17"/>
  <c r="P74" i="16"/>
  <c r="O75" i="16"/>
  <c r="O76" i="17" l="1"/>
  <c r="N77" i="17"/>
  <c r="P75" i="16"/>
  <c r="O76" i="16"/>
  <c r="O77" i="17" l="1"/>
  <c r="N78" i="17"/>
  <c r="P76" i="16"/>
  <c r="O77" i="16"/>
  <c r="O78" i="17" l="1"/>
  <c r="N79" i="17"/>
  <c r="P77" i="16"/>
  <c r="O78" i="16"/>
  <c r="O79" i="17" l="1"/>
  <c r="N80" i="17"/>
  <c r="P78" i="16"/>
  <c r="O79" i="16"/>
  <c r="O80" i="17" l="1"/>
  <c r="N81" i="17"/>
  <c r="P79" i="16"/>
  <c r="O80" i="16"/>
  <c r="O81" i="17" l="1"/>
  <c r="N82" i="17"/>
  <c r="P80" i="16"/>
  <c r="O81" i="16"/>
  <c r="O82" i="17" l="1"/>
  <c r="N83" i="17"/>
  <c r="P81" i="16"/>
  <c r="O82" i="16"/>
  <c r="O83" i="17" l="1"/>
  <c r="N84" i="17"/>
  <c r="P82" i="16"/>
  <c r="O83" i="16"/>
  <c r="O84" i="17" l="1"/>
  <c r="N85" i="17"/>
  <c r="P83" i="16"/>
  <c r="O84" i="16"/>
  <c r="O85" i="17" l="1"/>
  <c r="N86" i="17"/>
  <c r="P84" i="16"/>
  <c r="O85" i="16"/>
  <c r="O86" i="17" l="1"/>
  <c r="N87" i="17"/>
  <c r="P85" i="16"/>
  <c r="O86" i="16"/>
  <c r="O87" i="17" l="1"/>
  <c r="N88" i="17"/>
  <c r="P86" i="16"/>
  <c r="O87" i="16"/>
  <c r="O88" i="17" l="1"/>
  <c r="N89" i="17"/>
  <c r="P87" i="16"/>
  <c r="O88" i="16"/>
  <c r="O89" i="17" l="1"/>
  <c r="N90" i="17"/>
  <c r="P88" i="16"/>
  <c r="O89" i="16"/>
  <c r="O90" i="17" l="1"/>
  <c r="N91" i="17"/>
  <c r="P89" i="16"/>
  <c r="O90" i="16"/>
  <c r="O91" i="17" l="1"/>
  <c r="N92" i="17"/>
  <c r="P90" i="16"/>
  <c r="O91" i="16"/>
  <c r="O92" i="17" l="1"/>
  <c r="N93" i="17"/>
  <c r="P91" i="16"/>
  <c r="O92" i="16"/>
  <c r="O93" i="17" l="1"/>
  <c r="N94" i="17"/>
  <c r="P92" i="16"/>
  <c r="O93" i="16"/>
  <c r="O94" i="17" l="1"/>
  <c r="N95" i="17"/>
  <c r="P93" i="16"/>
  <c r="O94" i="16"/>
  <c r="O95" i="17" l="1"/>
  <c r="N96" i="17"/>
  <c r="P94" i="16"/>
  <c r="O95" i="16"/>
  <c r="O96" i="17" l="1"/>
  <c r="N97" i="17"/>
  <c r="P95" i="16"/>
  <c r="O96" i="16"/>
  <c r="O97" i="17" l="1"/>
  <c r="N98" i="17"/>
  <c r="P96" i="16"/>
  <c r="O97" i="16"/>
  <c r="O98" i="17" l="1"/>
  <c r="N99" i="17"/>
  <c r="P97" i="16"/>
  <c r="O98" i="16"/>
  <c r="O99" i="17" l="1"/>
  <c r="N100" i="17"/>
  <c r="P98" i="16"/>
  <c r="O99" i="16"/>
  <c r="O100" i="17" l="1"/>
  <c r="N101" i="17"/>
  <c r="P99" i="16"/>
  <c r="O100" i="16"/>
  <c r="O101" i="17" l="1"/>
  <c r="N102" i="17"/>
  <c r="P100" i="16"/>
  <c r="O101" i="16"/>
  <c r="O102" i="17" l="1"/>
  <c r="N103" i="17"/>
  <c r="P101" i="16"/>
  <c r="O102" i="16"/>
  <c r="O103" i="17" l="1"/>
  <c r="N104" i="17"/>
  <c r="P102" i="16"/>
  <c r="O103" i="16"/>
  <c r="O104" i="17" l="1"/>
  <c r="N105" i="17"/>
  <c r="P103" i="16"/>
  <c r="O104" i="16"/>
  <c r="O105" i="17" l="1"/>
  <c r="N106" i="17"/>
  <c r="P104" i="16"/>
  <c r="O105" i="16"/>
  <c r="O106" i="17" l="1"/>
  <c r="N107" i="17"/>
  <c r="P105" i="16"/>
  <c r="O106" i="16"/>
  <c r="O107" i="17" l="1"/>
  <c r="N108" i="17"/>
  <c r="P106" i="16"/>
  <c r="O107" i="16"/>
  <c r="O108" i="17" l="1"/>
  <c r="N109" i="17"/>
  <c r="P107" i="16"/>
  <c r="O108" i="16"/>
  <c r="M110" i="17" l="1"/>
  <c r="P108" i="16"/>
  <c r="O109" i="16"/>
  <c r="O109" i="17" l="1"/>
  <c r="O110" i="17" s="1"/>
  <c r="N110" i="17"/>
  <c r="E113" i="17" s="1"/>
  <c r="E114" i="17" s="1"/>
  <c r="E118" i="17" s="1"/>
  <c r="M110" i="16"/>
  <c r="P109" i="16" l="1"/>
  <c r="P110" i="16" s="1"/>
  <c r="O110" i="16"/>
  <c r="E113" i="16" s="1"/>
  <c r="E114" i="16" s="1"/>
  <c r="E118" i="16" s="1"/>
  <c r="M110" i="12" l="1"/>
  <c r="P15" i="12"/>
  <c r="Q15" i="12" s="1"/>
  <c r="P14" i="12"/>
  <c r="Q14" i="12" s="1"/>
  <c r="P16" i="12" l="1"/>
  <c r="Q16" i="12" s="1"/>
  <c r="P17" i="12" l="1"/>
  <c r="Q17" i="12" s="1"/>
  <c r="P18" i="12" l="1"/>
  <c r="Q18" i="12" s="1"/>
  <c r="P19" i="12" l="1"/>
  <c r="Q19" i="12" s="1"/>
  <c r="P20" i="12" l="1"/>
  <c r="Q20" i="12" s="1"/>
  <c r="P21" i="12" l="1"/>
  <c r="Q21" i="12" s="1"/>
  <c r="P22" i="12" l="1"/>
  <c r="Q22" i="12" s="1"/>
  <c r="P23" i="12" l="1"/>
  <c r="Q23" i="12" s="1"/>
  <c r="P24" i="12" l="1"/>
  <c r="Q24" i="12" s="1"/>
  <c r="P25" i="12" l="1"/>
  <c r="Q25" i="12" s="1"/>
  <c r="P26" i="12" l="1"/>
  <c r="Q26" i="12" s="1"/>
  <c r="P27" i="12" l="1"/>
  <c r="Q27" i="12" s="1"/>
  <c r="P28" i="12" l="1"/>
  <c r="Q28" i="12" s="1"/>
  <c r="P29" i="12" l="1"/>
  <c r="Q29" i="12" s="1"/>
  <c r="P30" i="12" l="1"/>
  <c r="Q30" i="12" s="1"/>
  <c r="P31" i="12" l="1"/>
  <c r="Q31" i="12" s="1"/>
  <c r="P32" i="12" l="1"/>
  <c r="Q32" i="12" s="1"/>
  <c r="P33" i="12" l="1"/>
  <c r="Q33" i="12" s="1"/>
  <c r="P34" i="12" l="1"/>
  <c r="Q34" i="12" s="1"/>
  <c r="P35" i="12" l="1"/>
  <c r="Q35" i="12" s="1"/>
  <c r="P36" i="12" l="1"/>
  <c r="Q36" i="12" s="1"/>
  <c r="P37" i="12" l="1"/>
  <c r="Q37" i="12" s="1"/>
  <c r="P38" i="12" l="1"/>
  <c r="Q38" i="12" s="1"/>
  <c r="P39" i="12" l="1"/>
  <c r="Q39" i="12" s="1"/>
  <c r="P40" i="12" l="1"/>
  <c r="Q40" i="12" s="1"/>
  <c r="P41" i="12" l="1"/>
  <c r="Q41" i="12" s="1"/>
  <c r="P42" i="12" l="1"/>
  <c r="Q42" i="12" s="1"/>
  <c r="P43" i="12" l="1"/>
  <c r="Q43" i="12" s="1"/>
  <c r="P44" i="12" l="1"/>
  <c r="Q44" i="12" s="1"/>
  <c r="P45" i="12" l="1"/>
  <c r="Q45" i="12" s="1"/>
  <c r="P46" i="12" l="1"/>
  <c r="Q46" i="12" s="1"/>
  <c r="P47" i="12" l="1"/>
  <c r="Q47" i="12" s="1"/>
  <c r="P48" i="12" l="1"/>
  <c r="Q48" i="12" s="1"/>
  <c r="P49" i="12" l="1"/>
  <c r="Q49" i="12" s="1"/>
  <c r="P50" i="12" l="1"/>
  <c r="Q50" i="12" s="1"/>
  <c r="P51" i="12" l="1"/>
  <c r="Q51" i="12" s="1"/>
  <c r="P52" i="12" l="1"/>
  <c r="Q52" i="12" s="1"/>
  <c r="P53" i="12" l="1"/>
  <c r="Q53" i="12" s="1"/>
  <c r="P54" i="12" l="1"/>
  <c r="Q54" i="12" s="1"/>
  <c r="P55" i="12" l="1"/>
  <c r="Q55" i="12" s="1"/>
  <c r="P56" i="12" l="1"/>
  <c r="Q56" i="12" s="1"/>
  <c r="P57" i="12" l="1"/>
  <c r="Q57" i="12" s="1"/>
  <c r="P58" i="12" l="1"/>
  <c r="Q58" i="12" s="1"/>
  <c r="P13" i="12" l="1"/>
  <c r="Q13" i="12" l="1"/>
  <c r="P60" i="12"/>
  <c r="Q60" i="12" s="1"/>
  <c r="P61" i="12"/>
  <c r="Q61" i="12" s="1"/>
  <c r="P62" i="12" l="1"/>
  <c r="Q62" i="12" s="1"/>
  <c r="P63" i="12" l="1"/>
  <c r="Q63" i="12" s="1"/>
  <c r="P64" i="12" l="1"/>
  <c r="Q64" i="12" s="1"/>
  <c r="P65" i="12" l="1"/>
  <c r="Q65" i="12" s="1"/>
  <c r="P66" i="12" l="1"/>
  <c r="Q66" i="12" s="1"/>
  <c r="P67" i="12" l="1"/>
  <c r="Q67" i="12" s="1"/>
  <c r="P68" i="12" l="1"/>
  <c r="Q68" i="12" s="1"/>
  <c r="P69" i="12" l="1"/>
  <c r="Q69" i="12" s="1"/>
  <c r="P70" i="12" l="1"/>
  <c r="Q70" i="12" s="1"/>
  <c r="P71" i="12" l="1"/>
  <c r="Q71" i="12" s="1"/>
  <c r="P72" i="12" l="1"/>
  <c r="Q72" i="12" s="1"/>
  <c r="P73" i="12" l="1"/>
  <c r="Q73" i="12" s="1"/>
  <c r="P74" i="12" l="1"/>
  <c r="Q74" i="12" s="1"/>
  <c r="P75" i="12" l="1"/>
  <c r="Q75" i="12" s="1"/>
  <c r="P76" i="12" l="1"/>
  <c r="Q76" i="12" s="1"/>
  <c r="P77" i="12" l="1"/>
  <c r="Q77" i="12" s="1"/>
  <c r="P78" i="12" l="1"/>
  <c r="Q78" i="12" s="1"/>
  <c r="P79" i="12" l="1"/>
  <c r="Q79" i="12" s="1"/>
  <c r="P80" i="12" l="1"/>
  <c r="Q80" i="12" s="1"/>
  <c r="P81" i="12" l="1"/>
  <c r="Q81" i="12" s="1"/>
  <c r="P82" i="12" l="1"/>
  <c r="Q82" i="12" s="1"/>
  <c r="P83" i="12" l="1"/>
  <c r="Q83" i="12" s="1"/>
  <c r="P84" i="12" l="1"/>
  <c r="Q84" i="12" s="1"/>
  <c r="P85" i="12" l="1"/>
  <c r="Q85" i="12" s="1"/>
  <c r="P86" i="12" l="1"/>
  <c r="Q86" i="12" s="1"/>
  <c r="P87" i="12" l="1"/>
  <c r="Q87" i="12" s="1"/>
  <c r="P88" i="12" l="1"/>
  <c r="Q88" i="12" s="1"/>
  <c r="P89" i="12" l="1"/>
  <c r="Q89" i="12" s="1"/>
  <c r="P90" i="12" l="1"/>
  <c r="Q90" i="12" s="1"/>
  <c r="P91" i="12" l="1"/>
  <c r="Q91" i="12" s="1"/>
  <c r="P92" i="12" l="1"/>
  <c r="Q92" i="12" s="1"/>
  <c r="P93" i="12" l="1"/>
  <c r="Q93" i="12" s="1"/>
  <c r="P94" i="12" l="1"/>
  <c r="Q94" i="12" s="1"/>
  <c r="P95" i="12" l="1"/>
  <c r="Q95" i="12" s="1"/>
  <c r="P96" i="12" l="1"/>
  <c r="Q96" i="12" s="1"/>
  <c r="P97" i="12" l="1"/>
  <c r="Q97" i="12" s="1"/>
  <c r="P98" i="12" l="1"/>
  <c r="Q98" i="12" s="1"/>
  <c r="P59" i="12" l="1"/>
  <c r="P99" i="12"/>
  <c r="Q99" i="12" s="1"/>
  <c r="P100" i="12" l="1"/>
  <c r="Q100" i="12" s="1"/>
  <c r="Q59" i="12"/>
  <c r="P101" i="12" l="1"/>
  <c r="Q101" i="12" l="1"/>
  <c r="P102" i="12"/>
  <c r="Q102" i="12" s="1"/>
  <c r="P103" i="12" l="1"/>
  <c r="Q103" i="12" l="1"/>
  <c r="P104" i="12"/>
  <c r="Q104" i="12" s="1"/>
  <c r="P105" i="12" l="1"/>
  <c r="Q105" i="12" s="1"/>
  <c r="P106" i="12" l="1"/>
  <c r="Q106" i="12" l="1"/>
  <c r="P107" i="12"/>
  <c r="Q107" i="12" s="1"/>
  <c r="P108" i="12" l="1"/>
  <c r="Q108" i="12" s="1"/>
  <c r="P109" i="12" l="1"/>
  <c r="N110" i="12"/>
  <c r="Q109" i="12" l="1"/>
  <c r="Q110" i="12" s="1"/>
  <c r="P110" i="12"/>
  <c r="E113" i="12" s="1"/>
  <c r="E114" i="12" s="1"/>
  <c r="E117" i="12" s="1"/>
</calcChain>
</file>

<file path=xl/sharedStrings.xml><?xml version="1.0" encoding="utf-8"?>
<sst xmlns="http://schemas.openxmlformats.org/spreadsheetml/2006/main" count="166" uniqueCount="48">
  <si>
    <t>TOTALES</t>
  </si>
  <si>
    <t>TOTAL A PAGAR</t>
  </si>
  <si>
    <t>VACACIONES NO GOZADAS</t>
  </si>
  <si>
    <t>SAC VAC. NOGOZADAS</t>
  </si>
  <si>
    <t>LOOP</t>
  </si>
  <si>
    <t>TOTAL HABERES</t>
  </si>
  <si>
    <t>ASOCIACION ARGENTINA DE ACTORES</t>
  </si>
  <si>
    <t>CONTRIBUCION O.S.A</t>
  </si>
  <si>
    <t>CACHET</t>
  </si>
  <si>
    <t>V.N.G</t>
  </si>
  <si>
    <t>S.A.C</t>
  </si>
  <si>
    <t>S.A.C/V.N.G</t>
  </si>
  <si>
    <t>CITACION</t>
  </si>
  <si>
    <t>VALOR</t>
  </si>
  <si>
    <t>RETENCION DEL EMPLEADOR</t>
  </si>
  <si>
    <t>HABERES BRUTO</t>
  </si>
  <si>
    <t>HABERES NETO</t>
  </si>
  <si>
    <t>HABERES BRUTOS</t>
  </si>
  <si>
    <t>DNI / CUIL</t>
  </si>
  <si>
    <t>TOTAL</t>
  </si>
  <si>
    <t>BRUTO</t>
  </si>
  <si>
    <t>FORMULARIO 931</t>
  </si>
  <si>
    <t>JUBILACION</t>
  </si>
  <si>
    <t>LEY 19032</t>
  </si>
  <si>
    <t>O. SOCIAL</t>
  </si>
  <si>
    <t>RETENCION</t>
  </si>
  <si>
    <t>NETO</t>
  </si>
  <si>
    <t xml:space="preserve">TOTAL </t>
  </si>
  <si>
    <t xml:space="preserve">NOMBRE Y APELLIDO </t>
  </si>
  <si>
    <t>Actor</t>
  </si>
  <si>
    <t>Obra</t>
  </si>
  <si>
    <t>Tipo de proyecto</t>
  </si>
  <si>
    <t>Tipo de doblaje</t>
  </si>
  <si>
    <t>Personaje</t>
  </si>
  <si>
    <t>Tipo de intervención</t>
  </si>
  <si>
    <t>Loops</t>
  </si>
  <si>
    <t>CUIL/CUIT</t>
  </si>
  <si>
    <r>
      <t xml:space="preserve">Fecha </t>
    </r>
    <r>
      <rPr>
        <b/>
        <sz val="14"/>
        <color rgb="FFFF0000"/>
        <rFont val="Oswald"/>
      </rPr>
      <t>exacta</t>
    </r>
    <r>
      <rPr>
        <b/>
        <sz val="14"/>
        <color rgb="FF000000"/>
        <rFont val="Oswald"/>
      </rPr>
      <t xml:space="preserve">
 de labor</t>
    </r>
  </si>
  <si>
    <t xml:space="preserve">RAZON SOCIAL:  </t>
  </si>
  <si>
    <t>CUIT:</t>
  </si>
  <si>
    <t>DOMICILIO:</t>
  </si>
  <si>
    <t>MAIL:</t>
  </si>
  <si>
    <t>PERSONA DE CONTACTO:</t>
  </si>
  <si>
    <t>TELÉFONO:</t>
  </si>
  <si>
    <t>PLANILLA DE HABERES DOBLAJE NO O.S.A</t>
  </si>
  <si>
    <t>PLANILLA DE HABERES DOBLAJE O.S.A</t>
  </si>
  <si>
    <t>PLANILLA DE HABERES DOBLAJE MENORES DE EDAD</t>
  </si>
  <si>
    <t>PLANILLA DE HABERES DOBLAJE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</si>
</sst>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-* #,##0.00\ _€_-;\-* #,##0.00\ _€_-;_-* &quot;-&quot;??\ _€_-;_-@_-"/>
    <numFmt numFmtId="166" formatCode="[$$-2C0A]\ #,##0.00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8"/>
      <name val="Cambria"/>
      <family val="1"/>
    </font>
    <font>
      <b/>
      <sz val="10"/>
      <name val="Cambria"/>
      <family val="1"/>
      <scheme val="major"/>
    </font>
    <font>
      <u/>
      <sz val="11"/>
      <color theme="11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name val="Cambria"/>
      <family val="1"/>
    </font>
    <font>
      <sz val="14"/>
      <name val="Cambria"/>
      <family val="1"/>
      <scheme val="major"/>
    </font>
    <font>
      <sz val="16"/>
      <name val="Cambria"/>
      <family val="1"/>
      <scheme val="major"/>
    </font>
    <font>
      <b/>
      <sz val="10"/>
      <name val="Arial"/>
      <family val="2"/>
    </font>
    <font>
      <b/>
      <sz val="14"/>
      <name val="Cambria"/>
      <family val="1"/>
    </font>
    <font>
      <sz val="14"/>
      <name val="Cambria"/>
      <family val="1"/>
    </font>
    <font>
      <sz val="14"/>
      <color theme="1"/>
      <name val="Arial"/>
      <family val="2"/>
    </font>
    <font>
      <b/>
      <sz val="28"/>
      <name val="Cambri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28"/>
      <name val="Cambria"/>
      <family val="1"/>
      <scheme val="major"/>
    </font>
    <font>
      <b/>
      <sz val="24"/>
      <name val="Cambria"/>
      <family val="1"/>
      <scheme val="major"/>
    </font>
    <font>
      <sz val="18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14"/>
      <color rgb="FF000000"/>
      <name val="Oswald"/>
    </font>
    <font>
      <b/>
      <sz val="14"/>
      <color rgb="FFFF0000"/>
      <name val="Oswald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FEF"/>
        <bgColor rgb="FFEFEFEF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1" fillId="0" borderId="1" xfId="6" applyNumberFormat="1" applyFont="1" applyFill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 applyProtection="1">
      <alignment vertical="center"/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165" fontId="11" fillId="0" borderId="0" xfId="2" applyFont="1" applyFill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23" xfId="2" applyNumberFormat="1" applyFont="1" applyFill="1" applyBorder="1" applyAlignment="1" applyProtection="1">
      <alignment vertical="center"/>
    </xf>
    <xf numFmtId="0" fontId="11" fillId="0" borderId="24" xfId="2" applyNumberFormat="1" applyFont="1" applyFill="1" applyBorder="1" applyAlignment="1" applyProtection="1">
      <alignment vertical="center"/>
    </xf>
    <xf numFmtId="0" fontId="19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22" xfId="6" applyNumberFormat="1" applyFont="1" applyFill="1" applyBorder="1" applyAlignment="1" applyProtection="1">
      <alignment horizontal="center" vertical="center"/>
      <protection locked="0"/>
    </xf>
    <xf numFmtId="166" fontId="5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 applyProtection="1">
      <alignment horizontal="left" vertical="center"/>
      <protection locked="0"/>
    </xf>
    <xf numFmtId="9" fontId="23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64" fontId="23" fillId="0" borderId="34" xfId="6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9" fontId="23" fillId="0" borderId="0" xfId="0" applyNumberFormat="1" applyFont="1" applyAlignment="1">
      <alignment horizontal="left" vertical="center"/>
    </xf>
    <xf numFmtId="164" fontId="23" fillId="0" borderId="21" xfId="0" applyNumberFormat="1" applyFont="1" applyBorder="1" applyAlignment="1" applyProtection="1">
      <alignment horizontal="right" vertical="center"/>
      <protection locked="0"/>
    </xf>
    <xf numFmtId="9" fontId="23" fillId="0" borderId="19" xfId="0" applyNumberFormat="1" applyFont="1" applyBorder="1" applyAlignment="1">
      <alignment horizontal="right" vertical="center"/>
    </xf>
    <xf numFmtId="164" fontId="23" fillId="0" borderId="36" xfId="0" applyNumberFormat="1" applyFont="1" applyBorder="1" applyAlignment="1" applyProtection="1">
      <alignment horizontal="right" vertical="center"/>
      <protection locked="0"/>
    </xf>
    <xf numFmtId="164" fontId="23" fillId="0" borderId="34" xfId="0" applyNumberFormat="1" applyFont="1" applyBorder="1" applyAlignment="1" applyProtection="1">
      <alignment horizontal="right" vertical="center"/>
      <protection locked="0"/>
    </xf>
    <xf numFmtId="164" fontId="23" fillId="0" borderId="34" xfId="6" applyFont="1" applyFill="1" applyBorder="1" applyAlignment="1" applyProtection="1">
      <alignment horizontal="right" vertical="center"/>
      <protection locked="0"/>
    </xf>
    <xf numFmtId="164" fontId="9" fillId="0" borderId="6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2" fontId="11" fillId="0" borderId="30" xfId="0" applyNumberFormat="1" applyFont="1" applyBorder="1" applyAlignment="1" applyProtection="1">
      <alignment vertical="center"/>
      <protection locked="0"/>
    </xf>
    <xf numFmtId="164" fontId="11" fillId="0" borderId="11" xfId="6" applyFont="1" applyFill="1" applyBorder="1" applyAlignment="1" applyProtection="1">
      <alignment horizontal="center" vertical="center"/>
      <protection locked="0"/>
    </xf>
    <xf numFmtId="164" fontId="11" fillId="0" borderId="30" xfId="6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1" fillId="0" borderId="10" xfId="6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>
      <alignment horizontal="center" vertical="center" wrapText="1"/>
    </xf>
    <xf numFmtId="164" fontId="7" fillId="3" borderId="28" xfId="6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vertical="center"/>
      <protection locked="0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vertical="center"/>
      <protection locked="0"/>
    </xf>
    <xf numFmtId="3" fontId="16" fillId="0" borderId="39" xfId="0" applyNumberFormat="1" applyFont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vertical="center"/>
      <protection locked="0"/>
    </xf>
    <xf numFmtId="164" fontId="11" fillId="4" borderId="28" xfId="0" applyNumberFormat="1" applyFont="1" applyFill="1" applyBorder="1" applyAlignment="1" applyProtection="1">
      <alignment vertical="center"/>
      <protection locked="0"/>
    </xf>
    <xf numFmtId="0" fontId="7" fillId="3" borderId="42" xfId="0" applyFont="1" applyFill="1" applyBorder="1" applyAlignment="1">
      <alignment horizontal="center" vertical="center" wrapText="1"/>
    </xf>
    <xf numFmtId="164" fontId="11" fillId="0" borderId="39" xfId="6" applyFont="1" applyFill="1" applyBorder="1" applyAlignment="1" applyProtection="1">
      <alignment horizontal="center" vertical="center"/>
      <protection locked="0"/>
    </xf>
    <xf numFmtId="164" fontId="11" fillId="0" borderId="37" xfId="6" applyFont="1" applyFill="1" applyBorder="1" applyAlignment="1" applyProtection="1">
      <alignment horizontal="center" vertical="center"/>
      <protection locked="0"/>
    </xf>
    <xf numFmtId="164" fontId="11" fillId="0" borderId="41" xfId="6" applyFont="1" applyFill="1" applyBorder="1" applyAlignment="1" applyProtection="1">
      <alignment horizontal="center" vertical="center"/>
      <protection locked="0"/>
    </xf>
    <xf numFmtId="164" fontId="11" fillId="3" borderId="42" xfId="6" applyFont="1" applyFill="1" applyBorder="1" applyAlignment="1" applyProtection="1">
      <alignment horizontal="center" vertical="center"/>
      <protection locked="0"/>
    </xf>
    <xf numFmtId="0" fontId="11" fillId="4" borderId="27" xfId="6" applyNumberFormat="1" applyFont="1" applyFill="1" applyBorder="1" applyAlignment="1" applyProtection="1">
      <alignment horizontal="center" vertical="center"/>
      <protection locked="0"/>
    </xf>
    <xf numFmtId="164" fontId="11" fillId="4" borderId="29" xfId="0" applyNumberFormat="1" applyFont="1" applyFill="1" applyBorder="1" applyAlignment="1" applyProtection="1">
      <alignment vertical="center"/>
      <protection locked="0"/>
    </xf>
    <xf numFmtId="0" fontId="7" fillId="4" borderId="2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32" xfId="0" applyFont="1" applyBorder="1" applyAlignment="1" applyProtection="1">
      <alignment vertical="center"/>
      <protection locked="0"/>
    </xf>
    <xf numFmtId="166" fontId="23" fillId="0" borderId="21" xfId="6" applyNumberFormat="1" applyFont="1" applyBorder="1" applyAlignment="1" applyProtection="1">
      <alignment horizontal="right" vertical="center"/>
    </xf>
    <xf numFmtId="166" fontId="23" fillId="0" borderId="34" xfId="0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164" fontId="11" fillId="5" borderId="31" xfId="0" applyNumberFormat="1" applyFont="1" applyFill="1" applyBorder="1" applyAlignment="1" applyProtection="1">
      <alignment vertical="center"/>
      <protection locked="0"/>
    </xf>
    <xf numFmtId="166" fontId="5" fillId="5" borderId="28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 applyProtection="1">
      <alignment vertical="center"/>
      <protection locked="0"/>
    </xf>
    <xf numFmtId="2" fontId="11" fillId="5" borderId="29" xfId="0" applyNumberFormat="1" applyFont="1" applyFill="1" applyBorder="1" applyAlignment="1" applyProtection="1">
      <alignment vertical="center"/>
      <protection locked="0"/>
    </xf>
    <xf numFmtId="0" fontId="3" fillId="0" borderId="11" xfId="2" applyNumberFormat="1" applyFont="1" applyFill="1" applyBorder="1" applyAlignment="1" applyProtection="1">
      <alignment vertical="center"/>
    </xf>
    <xf numFmtId="14" fontId="25" fillId="0" borderId="22" xfId="0" applyNumberFormat="1" applyFont="1" applyBorder="1" applyAlignment="1" applyProtection="1">
      <alignment horizontal="center" vertical="center"/>
      <protection locked="0"/>
    </xf>
    <xf numFmtId="14" fontId="25" fillId="0" borderId="39" xfId="0" applyNumberFormat="1" applyFont="1" applyBorder="1" applyAlignment="1" applyProtection="1">
      <alignment horizontal="center" vertical="center"/>
      <protection locked="0"/>
    </xf>
    <xf numFmtId="164" fontId="3" fillId="0" borderId="11" xfId="6" applyFont="1" applyFill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30" xfId="6" applyFont="1" applyFill="1" applyBorder="1" applyAlignment="1" applyProtection="1">
      <alignment horizontal="center" vertical="center"/>
      <protection locked="0"/>
    </xf>
    <xf numFmtId="0" fontId="3" fillId="0" borderId="22" xfId="6" applyNumberFormat="1" applyFont="1" applyFill="1" applyBorder="1" applyAlignment="1" applyProtection="1">
      <alignment horizontal="center" vertical="center"/>
      <protection locked="0"/>
    </xf>
    <xf numFmtId="164" fontId="3" fillId="0" borderId="10" xfId="6" applyFont="1" applyFill="1" applyBorder="1" applyAlignment="1" applyProtection="1">
      <alignment horizontal="center" vertical="center"/>
      <protection locked="0"/>
    </xf>
    <xf numFmtId="164" fontId="3" fillId="0" borderId="22" xfId="6" applyFont="1" applyFill="1" applyBorder="1" applyAlignment="1" applyProtection="1">
      <alignment horizontal="center" vertical="center"/>
      <protection locked="0"/>
    </xf>
    <xf numFmtId="2" fontId="3" fillId="0" borderId="22" xfId="6" applyNumberFormat="1" applyFont="1" applyFill="1" applyBorder="1" applyAlignment="1" applyProtection="1">
      <alignment horizontal="right" vertical="center"/>
      <protection locked="0"/>
    </xf>
    <xf numFmtId="166" fontId="4" fillId="0" borderId="22" xfId="0" applyNumberFormat="1" applyFont="1" applyBorder="1" applyAlignment="1">
      <alignment horizontal="center" vertical="center"/>
    </xf>
    <xf numFmtId="164" fontId="3" fillId="0" borderId="30" xfId="6" applyFont="1" applyFill="1" applyBorder="1" applyAlignment="1" applyProtection="1">
      <alignment vertical="center"/>
      <protection locked="0"/>
    </xf>
    <xf numFmtId="164" fontId="3" fillId="0" borderId="40" xfId="0" applyNumberFormat="1" applyFont="1" applyBorder="1" applyAlignment="1" applyProtection="1">
      <alignment vertical="center"/>
      <protection locked="0"/>
    </xf>
    <xf numFmtId="0" fontId="3" fillId="0" borderId="13" xfId="2" applyNumberFormat="1" applyFont="1" applyFill="1" applyBorder="1" applyAlignment="1" applyProtection="1">
      <alignment vertical="center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4" fontId="25" fillId="0" borderId="37" xfId="0" applyNumberFormat="1" applyFont="1" applyBorder="1" applyAlignment="1" applyProtection="1">
      <alignment horizontal="center" vertical="center"/>
      <protection locked="0"/>
    </xf>
    <xf numFmtId="0" fontId="3" fillId="0" borderId="1" xfId="6" applyNumberFormat="1" applyFont="1" applyFill="1" applyBorder="1" applyAlignment="1" applyProtection="1">
      <alignment horizontal="center" vertical="center"/>
      <protection locked="0"/>
    </xf>
    <xf numFmtId="164" fontId="3" fillId="0" borderId="12" xfId="6" applyFont="1" applyFill="1" applyBorder="1" applyAlignment="1" applyProtection="1">
      <alignment horizontal="center" vertical="center"/>
      <protection locked="0"/>
    </xf>
    <xf numFmtId="2" fontId="3" fillId="0" borderId="1" xfId="6" applyNumberFormat="1" applyFont="1" applyFill="1" applyBorder="1" applyAlignment="1" applyProtection="1">
      <alignment horizontal="right" vertical="center"/>
      <protection locked="0"/>
    </xf>
    <xf numFmtId="164" fontId="3" fillId="0" borderId="12" xfId="6" applyFont="1" applyFill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26" fillId="0" borderId="1" xfId="0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38" xfId="6" applyFont="1" applyFill="1" applyBorder="1" applyAlignment="1" applyProtection="1">
      <alignment horizontal="center" vertical="center"/>
      <protection locked="0"/>
    </xf>
    <xf numFmtId="0" fontId="3" fillId="0" borderId="8" xfId="6" applyNumberFormat="1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horizontal="right" vertical="center"/>
      <protection locked="0"/>
    </xf>
    <xf numFmtId="164" fontId="4" fillId="2" borderId="29" xfId="0" applyNumberFormat="1" applyFont="1" applyFill="1" applyBorder="1" applyAlignment="1" applyProtection="1">
      <alignment vertical="center"/>
      <protection locked="0"/>
    </xf>
    <xf numFmtId="0" fontId="4" fillId="4" borderId="27" xfId="6" applyNumberFormat="1" applyFont="1" applyFill="1" applyBorder="1" applyAlignment="1" applyProtection="1">
      <alignment horizontal="center" vertical="center"/>
      <protection locked="0"/>
    </xf>
    <xf numFmtId="164" fontId="4" fillId="4" borderId="28" xfId="0" applyNumberFormat="1" applyFont="1" applyFill="1" applyBorder="1" applyAlignment="1" applyProtection="1">
      <alignment vertical="center"/>
      <protection locked="0"/>
    </xf>
    <xf numFmtId="164" fontId="4" fillId="4" borderId="29" xfId="0" applyNumberFormat="1" applyFont="1" applyFill="1" applyBorder="1" applyAlignment="1" applyProtection="1">
      <alignment vertical="center"/>
      <protection locked="0"/>
    </xf>
    <xf numFmtId="164" fontId="4" fillId="5" borderId="18" xfId="0" applyNumberFormat="1" applyFont="1" applyFill="1" applyBorder="1" applyAlignment="1" applyProtection="1">
      <alignment vertical="center"/>
      <protection locked="0"/>
    </xf>
    <xf numFmtId="164" fontId="4" fillId="5" borderId="15" xfId="0" applyNumberFormat="1" applyFont="1" applyFill="1" applyBorder="1" applyAlignment="1" applyProtection="1">
      <alignment vertical="center"/>
      <protection locked="0"/>
    </xf>
    <xf numFmtId="2" fontId="4" fillId="5" borderId="15" xfId="0" applyNumberFormat="1" applyFont="1" applyFill="1" applyBorder="1" applyAlignment="1" applyProtection="1">
      <alignment vertical="center"/>
      <protection locked="0"/>
    </xf>
    <xf numFmtId="166" fontId="4" fillId="5" borderId="15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 applyProtection="1">
      <alignment horizontal="center"/>
      <protection locked="0"/>
    </xf>
    <xf numFmtId="0" fontId="12" fillId="9" borderId="32" xfId="0" applyFont="1" applyFill="1" applyBorder="1" applyAlignment="1" applyProtection="1">
      <alignment horizontal="center"/>
      <protection locked="0"/>
    </xf>
    <xf numFmtId="0" fontId="27" fillId="9" borderId="14" xfId="0" applyFont="1" applyFill="1" applyBorder="1" applyAlignment="1" applyProtection="1">
      <alignment horizontal="center"/>
      <protection locked="0"/>
    </xf>
    <xf numFmtId="0" fontId="20" fillId="9" borderId="15" xfId="0" applyFont="1" applyFill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horizontal="left"/>
      <protection locked="0"/>
    </xf>
    <xf numFmtId="2" fontId="12" fillId="9" borderId="21" xfId="0" applyNumberFormat="1" applyFont="1" applyFill="1" applyBorder="1" applyAlignment="1" applyProtection="1">
      <alignment horizontal="center"/>
      <protection locked="0"/>
    </xf>
    <xf numFmtId="2" fontId="20" fillId="9" borderId="16" xfId="0" applyNumberFormat="1" applyFont="1" applyFill="1" applyBorder="1" applyAlignment="1" applyProtection="1">
      <alignment horizont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Protection="1"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9" fontId="20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/>
      <protection locked="0"/>
    </xf>
    <xf numFmtId="0" fontId="3" fillId="9" borderId="4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8" xfId="6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/>
      <protection locked="0"/>
    </xf>
    <xf numFmtId="9" fontId="3" fillId="5" borderId="35" xfId="0" applyNumberFormat="1" applyFont="1" applyFill="1" applyBorder="1" applyAlignment="1" applyProtection="1">
      <alignment horizontal="center" vertical="center"/>
      <protection locked="0"/>
    </xf>
    <xf numFmtId="9" fontId="3" fillId="5" borderId="4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2" fontId="11" fillId="9" borderId="5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3" fillId="10" borderId="31" xfId="0" applyFont="1" applyFill="1" applyBorder="1" applyAlignment="1" applyProtection="1">
      <alignment horizontal="center" vertical="center" wrapText="1"/>
      <protection locked="0"/>
    </xf>
    <xf numFmtId="0" fontId="3" fillId="10" borderId="29" xfId="0" applyFont="1" applyFill="1" applyBorder="1" applyAlignment="1" applyProtection="1">
      <alignment horizontal="center" vertical="center"/>
      <protection locked="0"/>
    </xf>
    <xf numFmtId="164" fontId="3" fillId="10" borderId="16" xfId="0" applyNumberFormat="1" applyFont="1" applyFill="1" applyBorder="1" applyAlignment="1" applyProtection="1">
      <alignment vertical="center"/>
      <protection locked="0"/>
    </xf>
    <xf numFmtId="164" fontId="3" fillId="10" borderId="20" xfId="0" applyNumberFormat="1" applyFont="1" applyFill="1" applyBorder="1" applyAlignment="1" applyProtection="1">
      <alignment vertical="center"/>
      <protection locked="0"/>
    </xf>
    <xf numFmtId="0" fontId="4" fillId="6" borderId="14" xfId="0" applyFont="1" applyFill="1" applyBorder="1" applyAlignment="1" applyProtection="1">
      <alignment vertical="center"/>
      <protection locked="0"/>
    </xf>
    <xf numFmtId="0" fontId="4" fillId="6" borderId="15" xfId="0" applyFont="1" applyFill="1" applyBorder="1" applyAlignment="1" applyProtection="1">
      <alignment vertical="center"/>
      <protection locked="0"/>
    </xf>
    <xf numFmtId="0" fontId="4" fillId="6" borderId="17" xfId="0" applyFont="1" applyFill="1" applyBorder="1" applyAlignment="1" applyProtection="1">
      <alignment vertical="center"/>
      <protection locked="0"/>
    </xf>
    <xf numFmtId="0" fontId="27" fillId="9" borderId="44" xfId="0" applyFont="1" applyFill="1" applyBorder="1" applyAlignment="1" applyProtection="1">
      <alignment horizontal="center"/>
      <protection locked="0"/>
    </xf>
    <xf numFmtId="0" fontId="20" fillId="9" borderId="45" xfId="0" applyFont="1" applyFill="1" applyBorder="1" applyAlignment="1" applyProtection="1">
      <alignment horizontal="center"/>
      <protection locked="0"/>
    </xf>
    <xf numFmtId="2" fontId="11" fillId="9" borderId="33" xfId="0" applyNumberFormat="1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 applyProtection="1">
      <alignment vertical="center"/>
      <protection locked="0"/>
    </xf>
    <xf numFmtId="0" fontId="11" fillId="6" borderId="27" xfId="0" applyFont="1" applyFill="1" applyBorder="1" applyAlignment="1" applyProtection="1">
      <alignment vertical="center"/>
      <protection locked="0"/>
    </xf>
    <xf numFmtId="0" fontId="11" fillId="6" borderId="42" xfId="0" applyFont="1" applyFill="1" applyBorder="1" applyAlignment="1" applyProtection="1">
      <alignment vertical="center"/>
      <protection locked="0"/>
    </xf>
    <xf numFmtId="164" fontId="4" fillId="4" borderId="18" xfId="0" applyNumberFormat="1" applyFont="1" applyFill="1" applyBorder="1" applyAlignment="1" applyProtection="1">
      <alignment vertical="center"/>
      <protection locked="0"/>
    </xf>
    <xf numFmtId="164" fontId="4" fillId="7" borderId="15" xfId="0" applyNumberFormat="1" applyFont="1" applyFill="1" applyBorder="1" applyAlignment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3" xfId="0" applyFont="1" applyFill="1" applyBorder="1" applyAlignment="1">
      <alignment horizontal="center" vertical="center" wrapText="1"/>
    </xf>
    <xf numFmtId="166" fontId="4" fillId="7" borderId="15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11" borderId="1" xfId="0" applyFont="1" applyFill="1" applyBorder="1" applyAlignment="1">
      <alignment horizontal="center" vertical="center"/>
    </xf>
    <xf numFmtId="14" fontId="28" fillId="11" borderId="1" xfId="0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9" borderId="4" xfId="0" applyFont="1" applyFill="1" applyBorder="1" applyAlignment="1" applyProtection="1">
      <alignment horizontal="center"/>
      <protection locked="0"/>
    </xf>
    <xf numFmtId="0" fontId="12" fillId="9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horizontal="left"/>
      <protection locked="0"/>
    </xf>
    <xf numFmtId="0" fontId="12" fillId="9" borderId="0" xfId="0" applyFont="1" applyFill="1" applyBorder="1" applyAlignment="1" applyProtection="1">
      <alignment horizontal="center"/>
      <protection locked="0"/>
    </xf>
  </cellXfs>
  <cellStyles count="8">
    <cellStyle name="Hipervínculo visitado" xfId="3" builtinId="9" hidden="1"/>
    <cellStyle name="Hipervínculo visitado" xfId="4" builtinId="9" hidden="1"/>
    <cellStyle name="Hipervínculo visitado" xfId="5" builtinId="9" hidden="1"/>
    <cellStyle name="Millares" xfId="2" builtinId="3"/>
    <cellStyle name="Moneda" xfId="6" builtinId="4"/>
    <cellStyle name="Normal" xfId="0" builtinId="0"/>
    <cellStyle name="Normal 2" xfId="1"/>
    <cellStyle name="Normal 3" xfId="7"/>
  </cellStyles>
  <dxfs count="0"/>
  <tableStyles count="0" defaultTableStyle="TableStyleMedium2" defaultPivotStyle="PivotStyleMedium9"/>
  <colors>
    <mruColors>
      <color rgb="FFFFFF66"/>
      <color rgb="FFFFCC66"/>
      <color rgb="FF99FF33"/>
      <color rgb="FFD7E6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110</xdr:row>
      <xdr:rowOff>111125</xdr:rowOff>
    </xdr:from>
    <xdr:to>
      <xdr:col>18</xdr:col>
      <xdr:colOff>1031875</xdr:colOff>
      <xdr:row>116</xdr:row>
      <xdr:rowOff>127000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21625" y="24034750"/>
          <a:ext cx="11223625" cy="920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131</xdr:row>
      <xdr:rowOff>160020</xdr:rowOff>
    </xdr:from>
    <xdr:to>
      <xdr:col>11</xdr:col>
      <xdr:colOff>1051560</xdr:colOff>
      <xdr:row>136</xdr:row>
      <xdr:rowOff>93980</xdr:rowOff>
    </xdr:to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69080" y="31081980"/>
          <a:ext cx="9829800" cy="924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  <xdr:twoCellAnchor>
    <xdr:from>
      <xdr:col>5</xdr:col>
      <xdr:colOff>914400</xdr:colOff>
      <xdr:row>110</xdr:row>
      <xdr:rowOff>217805</xdr:rowOff>
    </xdr:from>
    <xdr:to>
      <xdr:col>17</xdr:col>
      <xdr:colOff>1016635</xdr:colOff>
      <xdr:row>117</xdr:row>
      <xdr:rowOff>233680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63840" y="25927685"/>
          <a:ext cx="13406755" cy="20123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56</xdr:row>
      <xdr:rowOff>0</xdr:rowOff>
    </xdr:from>
    <xdr:to>
      <xdr:col>12</xdr:col>
      <xdr:colOff>0</xdr:colOff>
      <xdr:row>60</xdr:row>
      <xdr:rowOff>79375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159500" y="12176125"/>
          <a:ext cx="9604376" cy="1111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2800" b="1">
            <a:effectLst/>
          </a:endParaRPr>
        </a:p>
        <a:p>
          <a:r>
            <a:rPr lang="es-AR" sz="16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110</xdr:row>
      <xdr:rowOff>217805</xdr:rowOff>
    </xdr:from>
    <xdr:to>
      <xdr:col>16</xdr:col>
      <xdr:colOff>1016635</xdr:colOff>
      <xdr:row>117</xdr:row>
      <xdr:rowOff>233680</xdr:rowOff>
    </xdr:to>
    <xdr:sp macro="" textlink="">
      <xdr:nvSpPr>
        <xdr:cNvPr id="7" name="6 CuadroTexto" hidden="1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840980" y="25897205"/>
          <a:ext cx="12568555" cy="1997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NA/AppData/Local/Temp/CONTROL%20DE%20HORAS%20CES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horario"/>
      <sheetName val="Empleados"/>
      <sheetName val="Otras fórmulas"/>
      <sheetName val="CALCULO"/>
      <sheetName val="Minimos"/>
    </sheetNames>
    <sheetDataSet>
      <sheetData sheetId="0" refreshError="1"/>
      <sheetData sheetId="1">
        <row r="1">
          <cell r="A1" t="str">
            <v>NOMBRE DEL EMPLEADO</v>
          </cell>
        </row>
        <row r="2">
          <cell r="A2" t="str">
            <v>Empleado-1</v>
          </cell>
        </row>
        <row r="3">
          <cell r="A3" t="str">
            <v>Empleado-2</v>
          </cell>
        </row>
        <row r="4">
          <cell r="A4" t="str">
            <v>Empleado-3</v>
          </cell>
        </row>
        <row r="5">
          <cell r="A5" t="str">
            <v>Empleado-4</v>
          </cell>
        </row>
        <row r="6">
          <cell r="A6" t="str">
            <v>Empleado-5</v>
          </cell>
        </row>
        <row r="7">
          <cell r="A7" t="str">
            <v>Empleado-6</v>
          </cell>
        </row>
        <row r="8">
          <cell r="A8" t="str">
            <v>Empleado-7</v>
          </cell>
        </row>
        <row r="9">
          <cell r="A9" t="str">
            <v>Empleado-8</v>
          </cell>
        </row>
        <row r="10">
          <cell r="A10" t="str">
            <v>Empleado-9</v>
          </cell>
        </row>
        <row r="11">
          <cell r="A11" t="str">
            <v>Empleado-10</v>
          </cell>
        </row>
        <row r="12">
          <cell r="A12" t="str">
            <v>Empleado-11</v>
          </cell>
        </row>
        <row r="13">
          <cell r="A13" t="str">
            <v>Empleado-12</v>
          </cell>
        </row>
        <row r="14">
          <cell r="A14" t="str">
            <v>Empleado-13</v>
          </cell>
        </row>
        <row r="15">
          <cell r="A15" t="str">
            <v>Empleado-14</v>
          </cell>
        </row>
        <row r="16">
          <cell r="A16" t="str">
            <v>Empleado-15</v>
          </cell>
        </row>
        <row r="17">
          <cell r="A17" t="str">
            <v>Empleado-16</v>
          </cell>
        </row>
        <row r="18">
          <cell r="A18" t="str">
            <v>Empleado-17</v>
          </cell>
        </row>
        <row r="19">
          <cell r="A19" t="str">
            <v>Empleado-18</v>
          </cell>
        </row>
        <row r="20">
          <cell r="A20" t="str">
            <v>Empleado-19</v>
          </cell>
        </row>
        <row r="21">
          <cell r="A21" t="str">
            <v>Empleado-20</v>
          </cell>
        </row>
        <row r="22">
          <cell r="A22" t="str">
            <v>Empleado-21</v>
          </cell>
        </row>
        <row r="23">
          <cell r="A23" t="str">
            <v>Empleado-22</v>
          </cell>
        </row>
        <row r="24">
          <cell r="A24" t="str">
            <v>Empleado-23</v>
          </cell>
        </row>
        <row r="25">
          <cell r="A25" t="str">
            <v>Empleado-24</v>
          </cell>
        </row>
        <row r="26">
          <cell r="A26" t="str">
            <v>Empleado-25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fitToPage="1"/>
  </sheetPr>
  <dimension ref="B1:IZ138"/>
  <sheetViews>
    <sheetView tabSelected="1" zoomScale="70" zoomScaleNormal="70" zoomScalePageLayoutView="20" workbookViewId="0">
      <pane ySplit="9" topLeftCell="A10" activePane="bottomLeft" state="frozen"/>
      <selection activeCell="C1" sqref="C1:G1"/>
      <selection pane="bottomLeft" activeCell="C10" sqref="C10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3.42578125" style="53" customWidth="1"/>
    <col min="7" max="7" width="21.71093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4.28515625" style="1" customWidth="1"/>
    <col min="13" max="13" width="18" style="1" customWidth="1"/>
    <col min="14" max="14" width="15.42578125" style="1" customWidth="1"/>
    <col min="15" max="16" width="14.140625" style="135" customWidth="1"/>
    <col min="17" max="17" width="17.85546875" style="1" bestFit="1" customWidth="1"/>
    <col min="18" max="18" width="19" style="1" bestFit="1" customWidth="1"/>
    <col min="19" max="19" width="19.42578125" style="1" customWidth="1"/>
    <col min="20" max="258" width="17.85546875" style="1"/>
    <col min="259" max="259" width="2.140625" style="1" customWidth="1"/>
    <col min="260" max="260" width="3.85546875" style="1" customWidth="1"/>
    <col min="261" max="261" width="35.28515625" style="1" customWidth="1"/>
    <col min="262" max="262" width="17.42578125" style="1" customWidth="1"/>
    <col min="263" max="263" width="19.42578125" style="1" customWidth="1"/>
    <col min="264" max="264" width="16.85546875" style="1" customWidth="1"/>
    <col min="265" max="265" width="17" style="1" customWidth="1"/>
    <col min="266" max="266" width="17.42578125" style="1" customWidth="1"/>
    <col min="267" max="267" width="16.7109375" style="1" customWidth="1"/>
    <col min="268" max="268" width="16.42578125" style="1" customWidth="1"/>
    <col min="269" max="269" width="16.85546875" style="1" customWidth="1"/>
    <col min="270" max="270" width="15" style="1" customWidth="1"/>
    <col min="271" max="514" width="17.85546875" style="1"/>
    <col min="515" max="515" width="2.140625" style="1" customWidth="1"/>
    <col min="516" max="516" width="3.85546875" style="1" customWidth="1"/>
    <col min="517" max="517" width="35.28515625" style="1" customWidth="1"/>
    <col min="518" max="518" width="17.42578125" style="1" customWidth="1"/>
    <col min="519" max="519" width="19.42578125" style="1" customWidth="1"/>
    <col min="520" max="520" width="16.85546875" style="1" customWidth="1"/>
    <col min="521" max="521" width="17" style="1" customWidth="1"/>
    <col min="522" max="522" width="17.42578125" style="1" customWidth="1"/>
    <col min="523" max="523" width="16.7109375" style="1" customWidth="1"/>
    <col min="524" max="524" width="16.42578125" style="1" customWidth="1"/>
    <col min="525" max="525" width="16.85546875" style="1" customWidth="1"/>
    <col min="526" max="526" width="15" style="1" customWidth="1"/>
    <col min="527" max="770" width="17.85546875" style="1"/>
    <col min="771" max="771" width="2.140625" style="1" customWidth="1"/>
    <col min="772" max="772" width="3.85546875" style="1" customWidth="1"/>
    <col min="773" max="773" width="35.28515625" style="1" customWidth="1"/>
    <col min="774" max="774" width="17.42578125" style="1" customWidth="1"/>
    <col min="775" max="775" width="19.42578125" style="1" customWidth="1"/>
    <col min="776" max="776" width="16.85546875" style="1" customWidth="1"/>
    <col min="777" max="777" width="17" style="1" customWidth="1"/>
    <col min="778" max="778" width="17.42578125" style="1" customWidth="1"/>
    <col min="779" max="779" width="16.7109375" style="1" customWidth="1"/>
    <col min="780" max="780" width="16.42578125" style="1" customWidth="1"/>
    <col min="781" max="781" width="16.85546875" style="1" customWidth="1"/>
    <col min="782" max="782" width="15" style="1" customWidth="1"/>
    <col min="783" max="1026" width="17.85546875" style="1"/>
    <col min="1027" max="1027" width="2.140625" style="1" customWidth="1"/>
    <col min="1028" max="1028" width="3.85546875" style="1" customWidth="1"/>
    <col min="1029" max="1029" width="35.28515625" style="1" customWidth="1"/>
    <col min="1030" max="1030" width="17.42578125" style="1" customWidth="1"/>
    <col min="1031" max="1031" width="19.42578125" style="1" customWidth="1"/>
    <col min="1032" max="1032" width="16.85546875" style="1" customWidth="1"/>
    <col min="1033" max="1033" width="17" style="1" customWidth="1"/>
    <col min="1034" max="1034" width="17.42578125" style="1" customWidth="1"/>
    <col min="1035" max="1035" width="16.7109375" style="1" customWidth="1"/>
    <col min="1036" max="1036" width="16.42578125" style="1" customWidth="1"/>
    <col min="1037" max="1037" width="16.85546875" style="1" customWidth="1"/>
    <col min="1038" max="1038" width="15" style="1" customWidth="1"/>
    <col min="1039" max="1282" width="17.85546875" style="1"/>
    <col min="1283" max="1283" width="2.140625" style="1" customWidth="1"/>
    <col min="1284" max="1284" width="3.85546875" style="1" customWidth="1"/>
    <col min="1285" max="1285" width="35.28515625" style="1" customWidth="1"/>
    <col min="1286" max="1286" width="17.42578125" style="1" customWidth="1"/>
    <col min="1287" max="1287" width="19.42578125" style="1" customWidth="1"/>
    <col min="1288" max="1288" width="16.85546875" style="1" customWidth="1"/>
    <col min="1289" max="1289" width="17" style="1" customWidth="1"/>
    <col min="1290" max="1290" width="17.42578125" style="1" customWidth="1"/>
    <col min="1291" max="1291" width="16.7109375" style="1" customWidth="1"/>
    <col min="1292" max="1292" width="16.42578125" style="1" customWidth="1"/>
    <col min="1293" max="1293" width="16.85546875" style="1" customWidth="1"/>
    <col min="1294" max="1294" width="15" style="1" customWidth="1"/>
    <col min="1295" max="1538" width="17.85546875" style="1"/>
    <col min="1539" max="1539" width="2.140625" style="1" customWidth="1"/>
    <col min="1540" max="1540" width="3.85546875" style="1" customWidth="1"/>
    <col min="1541" max="1541" width="35.28515625" style="1" customWidth="1"/>
    <col min="1542" max="1542" width="17.42578125" style="1" customWidth="1"/>
    <col min="1543" max="1543" width="19.42578125" style="1" customWidth="1"/>
    <col min="1544" max="1544" width="16.85546875" style="1" customWidth="1"/>
    <col min="1545" max="1545" width="17" style="1" customWidth="1"/>
    <col min="1546" max="1546" width="17.42578125" style="1" customWidth="1"/>
    <col min="1547" max="1547" width="16.7109375" style="1" customWidth="1"/>
    <col min="1548" max="1548" width="16.42578125" style="1" customWidth="1"/>
    <col min="1549" max="1549" width="16.85546875" style="1" customWidth="1"/>
    <col min="1550" max="1550" width="15" style="1" customWidth="1"/>
    <col min="1551" max="1794" width="17.85546875" style="1"/>
    <col min="1795" max="1795" width="2.140625" style="1" customWidth="1"/>
    <col min="1796" max="1796" width="3.85546875" style="1" customWidth="1"/>
    <col min="1797" max="1797" width="35.28515625" style="1" customWidth="1"/>
    <col min="1798" max="1798" width="17.42578125" style="1" customWidth="1"/>
    <col min="1799" max="1799" width="19.42578125" style="1" customWidth="1"/>
    <col min="1800" max="1800" width="16.85546875" style="1" customWidth="1"/>
    <col min="1801" max="1801" width="17" style="1" customWidth="1"/>
    <col min="1802" max="1802" width="17.42578125" style="1" customWidth="1"/>
    <col min="1803" max="1803" width="16.7109375" style="1" customWidth="1"/>
    <col min="1804" max="1804" width="16.42578125" style="1" customWidth="1"/>
    <col min="1805" max="1805" width="16.85546875" style="1" customWidth="1"/>
    <col min="1806" max="1806" width="15" style="1" customWidth="1"/>
    <col min="1807" max="2050" width="17.85546875" style="1"/>
    <col min="2051" max="2051" width="2.140625" style="1" customWidth="1"/>
    <col min="2052" max="2052" width="3.85546875" style="1" customWidth="1"/>
    <col min="2053" max="2053" width="35.28515625" style="1" customWidth="1"/>
    <col min="2054" max="2054" width="17.42578125" style="1" customWidth="1"/>
    <col min="2055" max="2055" width="19.42578125" style="1" customWidth="1"/>
    <col min="2056" max="2056" width="16.85546875" style="1" customWidth="1"/>
    <col min="2057" max="2057" width="17" style="1" customWidth="1"/>
    <col min="2058" max="2058" width="17.42578125" style="1" customWidth="1"/>
    <col min="2059" max="2059" width="16.7109375" style="1" customWidth="1"/>
    <col min="2060" max="2060" width="16.42578125" style="1" customWidth="1"/>
    <col min="2061" max="2061" width="16.85546875" style="1" customWidth="1"/>
    <col min="2062" max="2062" width="15" style="1" customWidth="1"/>
    <col min="2063" max="2306" width="17.85546875" style="1"/>
    <col min="2307" max="2307" width="2.140625" style="1" customWidth="1"/>
    <col min="2308" max="2308" width="3.85546875" style="1" customWidth="1"/>
    <col min="2309" max="2309" width="35.28515625" style="1" customWidth="1"/>
    <col min="2310" max="2310" width="17.42578125" style="1" customWidth="1"/>
    <col min="2311" max="2311" width="19.42578125" style="1" customWidth="1"/>
    <col min="2312" max="2312" width="16.85546875" style="1" customWidth="1"/>
    <col min="2313" max="2313" width="17" style="1" customWidth="1"/>
    <col min="2314" max="2314" width="17.42578125" style="1" customWidth="1"/>
    <col min="2315" max="2315" width="16.7109375" style="1" customWidth="1"/>
    <col min="2316" max="2316" width="16.42578125" style="1" customWidth="1"/>
    <col min="2317" max="2317" width="16.85546875" style="1" customWidth="1"/>
    <col min="2318" max="2318" width="15" style="1" customWidth="1"/>
    <col min="2319" max="2562" width="17.85546875" style="1"/>
    <col min="2563" max="2563" width="2.140625" style="1" customWidth="1"/>
    <col min="2564" max="2564" width="3.85546875" style="1" customWidth="1"/>
    <col min="2565" max="2565" width="35.28515625" style="1" customWidth="1"/>
    <col min="2566" max="2566" width="17.42578125" style="1" customWidth="1"/>
    <col min="2567" max="2567" width="19.42578125" style="1" customWidth="1"/>
    <col min="2568" max="2568" width="16.85546875" style="1" customWidth="1"/>
    <col min="2569" max="2569" width="17" style="1" customWidth="1"/>
    <col min="2570" max="2570" width="17.42578125" style="1" customWidth="1"/>
    <col min="2571" max="2571" width="16.7109375" style="1" customWidth="1"/>
    <col min="2572" max="2572" width="16.42578125" style="1" customWidth="1"/>
    <col min="2573" max="2573" width="16.85546875" style="1" customWidth="1"/>
    <col min="2574" max="2574" width="15" style="1" customWidth="1"/>
    <col min="2575" max="2818" width="17.85546875" style="1"/>
    <col min="2819" max="2819" width="2.140625" style="1" customWidth="1"/>
    <col min="2820" max="2820" width="3.85546875" style="1" customWidth="1"/>
    <col min="2821" max="2821" width="35.28515625" style="1" customWidth="1"/>
    <col min="2822" max="2822" width="17.42578125" style="1" customWidth="1"/>
    <col min="2823" max="2823" width="19.42578125" style="1" customWidth="1"/>
    <col min="2824" max="2824" width="16.85546875" style="1" customWidth="1"/>
    <col min="2825" max="2825" width="17" style="1" customWidth="1"/>
    <col min="2826" max="2826" width="17.42578125" style="1" customWidth="1"/>
    <col min="2827" max="2827" width="16.7109375" style="1" customWidth="1"/>
    <col min="2828" max="2828" width="16.42578125" style="1" customWidth="1"/>
    <col min="2829" max="2829" width="16.85546875" style="1" customWidth="1"/>
    <col min="2830" max="2830" width="15" style="1" customWidth="1"/>
    <col min="2831" max="3074" width="17.85546875" style="1"/>
    <col min="3075" max="3075" width="2.140625" style="1" customWidth="1"/>
    <col min="3076" max="3076" width="3.85546875" style="1" customWidth="1"/>
    <col min="3077" max="3077" width="35.28515625" style="1" customWidth="1"/>
    <col min="3078" max="3078" width="17.42578125" style="1" customWidth="1"/>
    <col min="3079" max="3079" width="19.42578125" style="1" customWidth="1"/>
    <col min="3080" max="3080" width="16.85546875" style="1" customWidth="1"/>
    <col min="3081" max="3081" width="17" style="1" customWidth="1"/>
    <col min="3082" max="3082" width="17.42578125" style="1" customWidth="1"/>
    <col min="3083" max="3083" width="16.7109375" style="1" customWidth="1"/>
    <col min="3084" max="3084" width="16.42578125" style="1" customWidth="1"/>
    <col min="3085" max="3085" width="16.85546875" style="1" customWidth="1"/>
    <col min="3086" max="3086" width="15" style="1" customWidth="1"/>
    <col min="3087" max="3330" width="17.85546875" style="1"/>
    <col min="3331" max="3331" width="2.140625" style="1" customWidth="1"/>
    <col min="3332" max="3332" width="3.85546875" style="1" customWidth="1"/>
    <col min="3333" max="3333" width="35.28515625" style="1" customWidth="1"/>
    <col min="3334" max="3334" width="17.42578125" style="1" customWidth="1"/>
    <col min="3335" max="3335" width="19.42578125" style="1" customWidth="1"/>
    <col min="3336" max="3336" width="16.85546875" style="1" customWidth="1"/>
    <col min="3337" max="3337" width="17" style="1" customWidth="1"/>
    <col min="3338" max="3338" width="17.42578125" style="1" customWidth="1"/>
    <col min="3339" max="3339" width="16.7109375" style="1" customWidth="1"/>
    <col min="3340" max="3340" width="16.42578125" style="1" customWidth="1"/>
    <col min="3341" max="3341" width="16.85546875" style="1" customWidth="1"/>
    <col min="3342" max="3342" width="15" style="1" customWidth="1"/>
    <col min="3343" max="3586" width="17.85546875" style="1"/>
    <col min="3587" max="3587" width="2.140625" style="1" customWidth="1"/>
    <col min="3588" max="3588" width="3.85546875" style="1" customWidth="1"/>
    <col min="3589" max="3589" width="35.28515625" style="1" customWidth="1"/>
    <col min="3590" max="3590" width="17.42578125" style="1" customWidth="1"/>
    <col min="3591" max="3591" width="19.42578125" style="1" customWidth="1"/>
    <col min="3592" max="3592" width="16.85546875" style="1" customWidth="1"/>
    <col min="3593" max="3593" width="17" style="1" customWidth="1"/>
    <col min="3594" max="3594" width="17.42578125" style="1" customWidth="1"/>
    <col min="3595" max="3595" width="16.7109375" style="1" customWidth="1"/>
    <col min="3596" max="3596" width="16.42578125" style="1" customWidth="1"/>
    <col min="3597" max="3597" width="16.85546875" style="1" customWidth="1"/>
    <col min="3598" max="3598" width="15" style="1" customWidth="1"/>
    <col min="3599" max="3842" width="17.85546875" style="1"/>
    <col min="3843" max="3843" width="2.140625" style="1" customWidth="1"/>
    <col min="3844" max="3844" width="3.85546875" style="1" customWidth="1"/>
    <col min="3845" max="3845" width="35.28515625" style="1" customWidth="1"/>
    <col min="3846" max="3846" width="17.42578125" style="1" customWidth="1"/>
    <col min="3847" max="3847" width="19.42578125" style="1" customWidth="1"/>
    <col min="3848" max="3848" width="16.85546875" style="1" customWidth="1"/>
    <col min="3849" max="3849" width="17" style="1" customWidth="1"/>
    <col min="3850" max="3850" width="17.42578125" style="1" customWidth="1"/>
    <col min="3851" max="3851" width="16.7109375" style="1" customWidth="1"/>
    <col min="3852" max="3852" width="16.42578125" style="1" customWidth="1"/>
    <col min="3853" max="3853" width="16.85546875" style="1" customWidth="1"/>
    <col min="3854" max="3854" width="15" style="1" customWidth="1"/>
    <col min="3855" max="4098" width="17.85546875" style="1"/>
    <col min="4099" max="4099" width="2.140625" style="1" customWidth="1"/>
    <col min="4100" max="4100" width="3.85546875" style="1" customWidth="1"/>
    <col min="4101" max="4101" width="35.28515625" style="1" customWidth="1"/>
    <col min="4102" max="4102" width="17.42578125" style="1" customWidth="1"/>
    <col min="4103" max="4103" width="19.42578125" style="1" customWidth="1"/>
    <col min="4104" max="4104" width="16.85546875" style="1" customWidth="1"/>
    <col min="4105" max="4105" width="17" style="1" customWidth="1"/>
    <col min="4106" max="4106" width="17.42578125" style="1" customWidth="1"/>
    <col min="4107" max="4107" width="16.7109375" style="1" customWidth="1"/>
    <col min="4108" max="4108" width="16.42578125" style="1" customWidth="1"/>
    <col min="4109" max="4109" width="16.85546875" style="1" customWidth="1"/>
    <col min="4110" max="4110" width="15" style="1" customWidth="1"/>
    <col min="4111" max="4354" width="17.85546875" style="1"/>
    <col min="4355" max="4355" width="2.140625" style="1" customWidth="1"/>
    <col min="4356" max="4356" width="3.85546875" style="1" customWidth="1"/>
    <col min="4357" max="4357" width="35.28515625" style="1" customWidth="1"/>
    <col min="4358" max="4358" width="17.42578125" style="1" customWidth="1"/>
    <col min="4359" max="4359" width="19.42578125" style="1" customWidth="1"/>
    <col min="4360" max="4360" width="16.85546875" style="1" customWidth="1"/>
    <col min="4361" max="4361" width="17" style="1" customWidth="1"/>
    <col min="4362" max="4362" width="17.42578125" style="1" customWidth="1"/>
    <col min="4363" max="4363" width="16.7109375" style="1" customWidth="1"/>
    <col min="4364" max="4364" width="16.42578125" style="1" customWidth="1"/>
    <col min="4365" max="4365" width="16.85546875" style="1" customWidth="1"/>
    <col min="4366" max="4366" width="15" style="1" customWidth="1"/>
    <col min="4367" max="4610" width="17.85546875" style="1"/>
    <col min="4611" max="4611" width="2.140625" style="1" customWidth="1"/>
    <col min="4612" max="4612" width="3.85546875" style="1" customWidth="1"/>
    <col min="4613" max="4613" width="35.28515625" style="1" customWidth="1"/>
    <col min="4614" max="4614" width="17.42578125" style="1" customWidth="1"/>
    <col min="4615" max="4615" width="19.42578125" style="1" customWidth="1"/>
    <col min="4616" max="4616" width="16.85546875" style="1" customWidth="1"/>
    <col min="4617" max="4617" width="17" style="1" customWidth="1"/>
    <col min="4618" max="4618" width="17.42578125" style="1" customWidth="1"/>
    <col min="4619" max="4619" width="16.7109375" style="1" customWidth="1"/>
    <col min="4620" max="4620" width="16.42578125" style="1" customWidth="1"/>
    <col min="4621" max="4621" width="16.85546875" style="1" customWidth="1"/>
    <col min="4622" max="4622" width="15" style="1" customWidth="1"/>
    <col min="4623" max="4866" width="17.85546875" style="1"/>
    <col min="4867" max="4867" width="2.140625" style="1" customWidth="1"/>
    <col min="4868" max="4868" width="3.85546875" style="1" customWidth="1"/>
    <col min="4869" max="4869" width="35.28515625" style="1" customWidth="1"/>
    <col min="4870" max="4870" width="17.42578125" style="1" customWidth="1"/>
    <col min="4871" max="4871" width="19.42578125" style="1" customWidth="1"/>
    <col min="4872" max="4872" width="16.85546875" style="1" customWidth="1"/>
    <col min="4873" max="4873" width="17" style="1" customWidth="1"/>
    <col min="4874" max="4874" width="17.42578125" style="1" customWidth="1"/>
    <col min="4875" max="4875" width="16.7109375" style="1" customWidth="1"/>
    <col min="4876" max="4876" width="16.42578125" style="1" customWidth="1"/>
    <col min="4877" max="4877" width="16.85546875" style="1" customWidth="1"/>
    <col min="4878" max="4878" width="15" style="1" customWidth="1"/>
    <col min="4879" max="5122" width="17.85546875" style="1"/>
    <col min="5123" max="5123" width="2.140625" style="1" customWidth="1"/>
    <col min="5124" max="5124" width="3.85546875" style="1" customWidth="1"/>
    <col min="5125" max="5125" width="35.28515625" style="1" customWidth="1"/>
    <col min="5126" max="5126" width="17.42578125" style="1" customWidth="1"/>
    <col min="5127" max="5127" width="19.42578125" style="1" customWidth="1"/>
    <col min="5128" max="5128" width="16.85546875" style="1" customWidth="1"/>
    <col min="5129" max="5129" width="17" style="1" customWidth="1"/>
    <col min="5130" max="5130" width="17.42578125" style="1" customWidth="1"/>
    <col min="5131" max="5131" width="16.7109375" style="1" customWidth="1"/>
    <col min="5132" max="5132" width="16.42578125" style="1" customWidth="1"/>
    <col min="5133" max="5133" width="16.85546875" style="1" customWidth="1"/>
    <col min="5134" max="5134" width="15" style="1" customWidth="1"/>
    <col min="5135" max="5378" width="17.85546875" style="1"/>
    <col min="5379" max="5379" width="2.140625" style="1" customWidth="1"/>
    <col min="5380" max="5380" width="3.85546875" style="1" customWidth="1"/>
    <col min="5381" max="5381" width="35.28515625" style="1" customWidth="1"/>
    <col min="5382" max="5382" width="17.42578125" style="1" customWidth="1"/>
    <col min="5383" max="5383" width="19.42578125" style="1" customWidth="1"/>
    <col min="5384" max="5384" width="16.85546875" style="1" customWidth="1"/>
    <col min="5385" max="5385" width="17" style="1" customWidth="1"/>
    <col min="5386" max="5386" width="17.42578125" style="1" customWidth="1"/>
    <col min="5387" max="5387" width="16.7109375" style="1" customWidth="1"/>
    <col min="5388" max="5388" width="16.42578125" style="1" customWidth="1"/>
    <col min="5389" max="5389" width="16.85546875" style="1" customWidth="1"/>
    <col min="5390" max="5390" width="15" style="1" customWidth="1"/>
    <col min="5391" max="5634" width="17.85546875" style="1"/>
    <col min="5635" max="5635" width="2.140625" style="1" customWidth="1"/>
    <col min="5636" max="5636" width="3.85546875" style="1" customWidth="1"/>
    <col min="5637" max="5637" width="35.28515625" style="1" customWidth="1"/>
    <col min="5638" max="5638" width="17.42578125" style="1" customWidth="1"/>
    <col min="5639" max="5639" width="19.42578125" style="1" customWidth="1"/>
    <col min="5640" max="5640" width="16.85546875" style="1" customWidth="1"/>
    <col min="5641" max="5641" width="17" style="1" customWidth="1"/>
    <col min="5642" max="5642" width="17.42578125" style="1" customWidth="1"/>
    <col min="5643" max="5643" width="16.7109375" style="1" customWidth="1"/>
    <col min="5644" max="5644" width="16.42578125" style="1" customWidth="1"/>
    <col min="5645" max="5645" width="16.85546875" style="1" customWidth="1"/>
    <col min="5646" max="5646" width="15" style="1" customWidth="1"/>
    <col min="5647" max="5890" width="17.85546875" style="1"/>
    <col min="5891" max="5891" width="2.140625" style="1" customWidth="1"/>
    <col min="5892" max="5892" width="3.85546875" style="1" customWidth="1"/>
    <col min="5893" max="5893" width="35.28515625" style="1" customWidth="1"/>
    <col min="5894" max="5894" width="17.42578125" style="1" customWidth="1"/>
    <col min="5895" max="5895" width="19.42578125" style="1" customWidth="1"/>
    <col min="5896" max="5896" width="16.85546875" style="1" customWidth="1"/>
    <col min="5897" max="5897" width="17" style="1" customWidth="1"/>
    <col min="5898" max="5898" width="17.42578125" style="1" customWidth="1"/>
    <col min="5899" max="5899" width="16.7109375" style="1" customWidth="1"/>
    <col min="5900" max="5900" width="16.42578125" style="1" customWidth="1"/>
    <col min="5901" max="5901" width="16.85546875" style="1" customWidth="1"/>
    <col min="5902" max="5902" width="15" style="1" customWidth="1"/>
    <col min="5903" max="6146" width="17.85546875" style="1"/>
    <col min="6147" max="6147" width="2.140625" style="1" customWidth="1"/>
    <col min="6148" max="6148" width="3.85546875" style="1" customWidth="1"/>
    <col min="6149" max="6149" width="35.28515625" style="1" customWidth="1"/>
    <col min="6150" max="6150" width="17.42578125" style="1" customWidth="1"/>
    <col min="6151" max="6151" width="19.42578125" style="1" customWidth="1"/>
    <col min="6152" max="6152" width="16.85546875" style="1" customWidth="1"/>
    <col min="6153" max="6153" width="17" style="1" customWidth="1"/>
    <col min="6154" max="6154" width="17.42578125" style="1" customWidth="1"/>
    <col min="6155" max="6155" width="16.7109375" style="1" customWidth="1"/>
    <col min="6156" max="6156" width="16.42578125" style="1" customWidth="1"/>
    <col min="6157" max="6157" width="16.85546875" style="1" customWidth="1"/>
    <col min="6158" max="6158" width="15" style="1" customWidth="1"/>
    <col min="6159" max="6402" width="17.85546875" style="1"/>
    <col min="6403" max="6403" width="2.140625" style="1" customWidth="1"/>
    <col min="6404" max="6404" width="3.85546875" style="1" customWidth="1"/>
    <col min="6405" max="6405" width="35.28515625" style="1" customWidth="1"/>
    <col min="6406" max="6406" width="17.42578125" style="1" customWidth="1"/>
    <col min="6407" max="6407" width="19.42578125" style="1" customWidth="1"/>
    <col min="6408" max="6408" width="16.85546875" style="1" customWidth="1"/>
    <col min="6409" max="6409" width="17" style="1" customWidth="1"/>
    <col min="6410" max="6410" width="17.42578125" style="1" customWidth="1"/>
    <col min="6411" max="6411" width="16.7109375" style="1" customWidth="1"/>
    <col min="6412" max="6412" width="16.42578125" style="1" customWidth="1"/>
    <col min="6413" max="6413" width="16.85546875" style="1" customWidth="1"/>
    <col min="6414" max="6414" width="15" style="1" customWidth="1"/>
    <col min="6415" max="6658" width="17.85546875" style="1"/>
    <col min="6659" max="6659" width="2.140625" style="1" customWidth="1"/>
    <col min="6660" max="6660" width="3.85546875" style="1" customWidth="1"/>
    <col min="6661" max="6661" width="35.28515625" style="1" customWidth="1"/>
    <col min="6662" max="6662" width="17.42578125" style="1" customWidth="1"/>
    <col min="6663" max="6663" width="19.42578125" style="1" customWidth="1"/>
    <col min="6664" max="6664" width="16.85546875" style="1" customWidth="1"/>
    <col min="6665" max="6665" width="17" style="1" customWidth="1"/>
    <col min="6666" max="6666" width="17.42578125" style="1" customWidth="1"/>
    <col min="6667" max="6667" width="16.7109375" style="1" customWidth="1"/>
    <col min="6668" max="6668" width="16.42578125" style="1" customWidth="1"/>
    <col min="6669" max="6669" width="16.85546875" style="1" customWidth="1"/>
    <col min="6670" max="6670" width="15" style="1" customWidth="1"/>
    <col min="6671" max="6914" width="17.85546875" style="1"/>
    <col min="6915" max="6915" width="2.140625" style="1" customWidth="1"/>
    <col min="6916" max="6916" width="3.85546875" style="1" customWidth="1"/>
    <col min="6917" max="6917" width="35.28515625" style="1" customWidth="1"/>
    <col min="6918" max="6918" width="17.42578125" style="1" customWidth="1"/>
    <col min="6919" max="6919" width="19.42578125" style="1" customWidth="1"/>
    <col min="6920" max="6920" width="16.85546875" style="1" customWidth="1"/>
    <col min="6921" max="6921" width="17" style="1" customWidth="1"/>
    <col min="6922" max="6922" width="17.42578125" style="1" customWidth="1"/>
    <col min="6923" max="6923" width="16.7109375" style="1" customWidth="1"/>
    <col min="6924" max="6924" width="16.42578125" style="1" customWidth="1"/>
    <col min="6925" max="6925" width="16.85546875" style="1" customWidth="1"/>
    <col min="6926" max="6926" width="15" style="1" customWidth="1"/>
    <col min="6927" max="7170" width="17.85546875" style="1"/>
    <col min="7171" max="7171" width="2.140625" style="1" customWidth="1"/>
    <col min="7172" max="7172" width="3.85546875" style="1" customWidth="1"/>
    <col min="7173" max="7173" width="35.28515625" style="1" customWidth="1"/>
    <col min="7174" max="7174" width="17.42578125" style="1" customWidth="1"/>
    <col min="7175" max="7175" width="19.42578125" style="1" customWidth="1"/>
    <col min="7176" max="7176" width="16.85546875" style="1" customWidth="1"/>
    <col min="7177" max="7177" width="17" style="1" customWidth="1"/>
    <col min="7178" max="7178" width="17.42578125" style="1" customWidth="1"/>
    <col min="7179" max="7179" width="16.7109375" style="1" customWidth="1"/>
    <col min="7180" max="7180" width="16.42578125" style="1" customWidth="1"/>
    <col min="7181" max="7181" width="16.85546875" style="1" customWidth="1"/>
    <col min="7182" max="7182" width="15" style="1" customWidth="1"/>
    <col min="7183" max="7426" width="17.85546875" style="1"/>
    <col min="7427" max="7427" width="2.140625" style="1" customWidth="1"/>
    <col min="7428" max="7428" width="3.85546875" style="1" customWidth="1"/>
    <col min="7429" max="7429" width="35.28515625" style="1" customWidth="1"/>
    <col min="7430" max="7430" width="17.42578125" style="1" customWidth="1"/>
    <col min="7431" max="7431" width="19.42578125" style="1" customWidth="1"/>
    <col min="7432" max="7432" width="16.85546875" style="1" customWidth="1"/>
    <col min="7433" max="7433" width="17" style="1" customWidth="1"/>
    <col min="7434" max="7434" width="17.42578125" style="1" customWidth="1"/>
    <col min="7435" max="7435" width="16.7109375" style="1" customWidth="1"/>
    <col min="7436" max="7436" width="16.42578125" style="1" customWidth="1"/>
    <col min="7437" max="7437" width="16.85546875" style="1" customWidth="1"/>
    <col min="7438" max="7438" width="15" style="1" customWidth="1"/>
    <col min="7439" max="7682" width="17.85546875" style="1"/>
    <col min="7683" max="7683" width="2.140625" style="1" customWidth="1"/>
    <col min="7684" max="7684" width="3.85546875" style="1" customWidth="1"/>
    <col min="7685" max="7685" width="35.28515625" style="1" customWidth="1"/>
    <col min="7686" max="7686" width="17.42578125" style="1" customWidth="1"/>
    <col min="7687" max="7687" width="19.42578125" style="1" customWidth="1"/>
    <col min="7688" max="7688" width="16.85546875" style="1" customWidth="1"/>
    <col min="7689" max="7689" width="17" style="1" customWidth="1"/>
    <col min="7690" max="7690" width="17.42578125" style="1" customWidth="1"/>
    <col min="7691" max="7691" width="16.7109375" style="1" customWidth="1"/>
    <col min="7692" max="7692" width="16.42578125" style="1" customWidth="1"/>
    <col min="7693" max="7693" width="16.85546875" style="1" customWidth="1"/>
    <col min="7694" max="7694" width="15" style="1" customWidth="1"/>
    <col min="7695" max="7938" width="17.85546875" style="1"/>
    <col min="7939" max="7939" width="2.140625" style="1" customWidth="1"/>
    <col min="7940" max="7940" width="3.85546875" style="1" customWidth="1"/>
    <col min="7941" max="7941" width="35.28515625" style="1" customWidth="1"/>
    <col min="7942" max="7942" width="17.42578125" style="1" customWidth="1"/>
    <col min="7943" max="7943" width="19.42578125" style="1" customWidth="1"/>
    <col min="7944" max="7944" width="16.85546875" style="1" customWidth="1"/>
    <col min="7945" max="7945" width="17" style="1" customWidth="1"/>
    <col min="7946" max="7946" width="17.42578125" style="1" customWidth="1"/>
    <col min="7947" max="7947" width="16.7109375" style="1" customWidth="1"/>
    <col min="7948" max="7948" width="16.42578125" style="1" customWidth="1"/>
    <col min="7949" max="7949" width="16.85546875" style="1" customWidth="1"/>
    <col min="7950" max="7950" width="15" style="1" customWidth="1"/>
    <col min="7951" max="8194" width="17.85546875" style="1"/>
    <col min="8195" max="8195" width="2.140625" style="1" customWidth="1"/>
    <col min="8196" max="8196" width="3.85546875" style="1" customWidth="1"/>
    <col min="8197" max="8197" width="35.28515625" style="1" customWidth="1"/>
    <col min="8198" max="8198" width="17.42578125" style="1" customWidth="1"/>
    <col min="8199" max="8199" width="19.42578125" style="1" customWidth="1"/>
    <col min="8200" max="8200" width="16.85546875" style="1" customWidth="1"/>
    <col min="8201" max="8201" width="17" style="1" customWidth="1"/>
    <col min="8202" max="8202" width="17.42578125" style="1" customWidth="1"/>
    <col min="8203" max="8203" width="16.7109375" style="1" customWidth="1"/>
    <col min="8204" max="8204" width="16.42578125" style="1" customWidth="1"/>
    <col min="8205" max="8205" width="16.85546875" style="1" customWidth="1"/>
    <col min="8206" max="8206" width="15" style="1" customWidth="1"/>
    <col min="8207" max="8450" width="17.85546875" style="1"/>
    <col min="8451" max="8451" width="2.140625" style="1" customWidth="1"/>
    <col min="8452" max="8452" width="3.85546875" style="1" customWidth="1"/>
    <col min="8453" max="8453" width="35.28515625" style="1" customWidth="1"/>
    <col min="8454" max="8454" width="17.42578125" style="1" customWidth="1"/>
    <col min="8455" max="8455" width="19.42578125" style="1" customWidth="1"/>
    <col min="8456" max="8456" width="16.85546875" style="1" customWidth="1"/>
    <col min="8457" max="8457" width="17" style="1" customWidth="1"/>
    <col min="8458" max="8458" width="17.42578125" style="1" customWidth="1"/>
    <col min="8459" max="8459" width="16.7109375" style="1" customWidth="1"/>
    <col min="8460" max="8460" width="16.42578125" style="1" customWidth="1"/>
    <col min="8461" max="8461" width="16.85546875" style="1" customWidth="1"/>
    <col min="8462" max="8462" width="15" style="1" customWidth="1"/>
    <col min="8463" max="8706" width="17.85546875" style="1"/>
    <col min="8707" max="8707" width="2.140625" style="1" customWidth="1"/>
    <col min="8708" max="8708" width="3.85546875" style="1" customWidth="1"/>
    <col min="8709" max="8709" width="35.28515625" style="1" customWidth="1"/>
    <col min="8710" max="8710" width="17.42578125" style="1" customWidth="1"/>
    <col min="8711" max="8711" width="19.42578125" style="1" customWidth="1"/>
    <col min="8712" max="8712" width="16.85546875" style="1" customWidth="1"/>
    <col min="8713" max="8713" width="17" style="1" customWidth="1"/>
    <col min="8714" max="8714" width="17.42578125" style="1" customWidth="1"/>
    <col min="8715" max="8715" width="16.7109375" style="1" customWidth="1"/>
    <col min="8716" max="8716" width="16.42578125" style="1" customWidth="1"/>
    <col min="8717" max="8717" width="16.85546875" style="1" customWidth="1"/>
    <col min="8718" max="8718" width="15" style="1" customWidth="1"/>
    <col min="8719" max="8962" width="17.85546875" style="1"/>
    <col min="8963" max="8963" width="2.140625" style="1" customWidth="1"/>
    <col min="8964" max="8964" width="3.85546875" style="1" customWidth="1"/>
    <col min="8965" max="8965" width="35.28515625" style="1" customWidth="1"/>
    <col min="8966" max="8966" width="17.42578125" style="1" customWidth="1"/>
    <col min="8967" max="8967" width="19.42578125" style="1" customWidth="1"/>
    <col min="8968" max="8968" width="16.85546875" style="1" customWidth="1"/>
    <col min="8969" max="8969" width="17" style="1" customWidth="1"/>
    <col min="8970" max="8970" width="17.42578125" style="1" customWidth="1"/>
    <col min="8971" max="8971" width="16.7109375" style="1" customWidth="1"/>
    <col min="8972" max="8972" width="16.42578125" style="1" customWidth="1"/>
    <col min="8973" max="8973" width="16.85546875" style="1" customWidth="1"/>
    <col min="8974" max="8974" width="15" style="1" customWidth="1"/>
    <col min="8975" max="9218" width="17.85546875" style="1"/>
    <col min="9219" max="9219" width="2.140625" style="1" customWidth="1"/>
    <col min="9220" max="9220" width="3.85546875" style="1" customWidth="1"/>
    <col min="9221" max="9221" width="35.28515625" style="1" customWidth="1"/>
    <col min="9222" max="9222" width="17.42578125" style="1" customWidth="1"/>
    <col min="9223" max="9223" width="19.42578125" style="1" customWidth="1"/>
    <col min="9224" max="9224" width="16.85546875" style="1" customWidth="1"/>
    <col min="9225" max="9225" width="17" style="1" customWidth="1"/>
    <col min="9226" max="9226" width="17.42578125" style="1" customWidth="1"/>
    <col min="9227" max="9227" width="16.7109375" style="1" customWidth="1"/>
    <col min="9228" max="9228" width="16.42578125" style="1" customWidth="1"/>
    <col min="9229" max="9229" width="16.85546875" style="1" customWidth="1"/>
    <col min="9230" max="9230" width="15" style="1" customWidth="1"/>
    <col min="9231" max="9474" width="17.85546875" style="1"/>
    <col min="9475" max="9475" width="2.140625" style="1" customWidth="1"/>
    <col min="9476" max="9476" width="3.85546875" style="1" customWidth="1"/>
    <col min="9477" max="9477" width="35.28515625" style="1" customWidth="1"/>
    <col min="9478" max="9478" width="17.42578125" style="1" customWidth="1"/>
    <col min="9479" max="9479" width="19.42578125" style="1" customWidth="1"/>
    <col min="9480" max="9480" width="16.85546875" style="1" customWidth="1"/>
    <col min="9481" max="9481" width="17" style="1" customWidth="1"/>
    <col min="9482" max="9482" width="17.42578125" style="1" customWidth="1"/>
    <col min="9483" max="9483" width="16.7109375" style="1" customWidth="1"/>
    <col min="9484" max="9484" width="16.42578125" style="1" customWidth="1"/>
    <col min="9485" max="9485" width="16.85546875" style="1" customWidth="1"/>
    <col min="9486" max="9486" width="15" style="1" customWidth="1"/>
    <col min="9487" max="9730" width="17.85546875" style="1"/>
    <col min="9731" max="9731" width="2.140625" style="1" customWidth="1"/>
    <col min="9732" max="9732" width="3.85546875" style="1" customWidth="1"/>
    <col min="9733" max="9733" width="35.28515625" style="1" customWidth="1"/>
    <col min="9734" max="9734" width="17.42578125" style="1" customWidth="1"/>
    <col min="9735" max="9735" width="19.42578125" style="1" customWidth="1"/>
    <col min="9736" max="9736" width="16.85546875" style="1" customWidth="1"/>
    <col min="9737" max="9737" width="17" style="1" customWidth="1"/>
    <col min="9738" max="9738" width="17.42578125" style="1" customWidth="1"/>
    <col min="9739" max="9739" width="16.7109375" style="1" customWidth="1"/>
    <col min="9740" max="9740" width="16.42578125" style="1" customWidth="1"/>
    <col min="9741" max="9741" width="16.85546875" style="1" customWidth="1"/>
    <col min="9742" max="9742" width="15" style="1" customWidth="1"/>
    <col min="9743" max="9986" width="17.85546875" style="1"/>
    <col min="9987" max="9987" width="2.140625" style="1" customWidth="1"/>
    <col min="9988" max="9988" width="3.85546875" style="1" customWidth="1"/>
    <col min="9989" max="9989" width="35.28515625" style="1" customWidth="1"/>
    <col min="9990" max="9990" width="17.42578125" style="1" customWidth="1"/>
    <col min="9991" max="9991" width="19.42578125" style="1" customWidth="1"/>
    <col min="9992" max="9992" width="16.85546875" style="1" customWidth="1"/>
    <col min="9993" max="9993" width="17" style="1" customWidth="1"/>
    <col min="9994" max="9994" width="17.42578125" style="1" customWidth="1"/>
    <col min="9995" max="9995" width="16.7109375" style="1" customWidth="1"/>
    <col min="9996" max="9996" width="16.42578125" style="1" customWidth="1"/>
    <col min="9997" max="9997" width="16.85546875" style="1" customWidth="1"/>
    <col min="9998" max="9998" width="15" style="1" customWidth="1"/>
    <col min="9999" max="10242" width="17.85546875" style="1"/>
    <col min="10243" max="10243" width="2.140625" style="1" customWidth="1"/>
    <col min="10244" max="10244" width="3.85546875" style="1" customWidth="1"/>
    <col min="10245" max="10245" width="35.28515625" style="1" customWidth="1"/>
    <col min="10246" max="10246" width="17.42578125" style="1" customWidth="1"/>
    <col min="10247" max="10247" width="19.42578125" style="1" customWidth="1"/>
    <col min="10248" max="10248" width="16.85546875" style="1" customWidth="1"/>
    <col min="10249" max="10249" width="17" style="1" customWidth="1"/>
    <col min="10250" max="10250" width="17.42578125" style="1" customWidth="1"/>
    <col min="10251" max="10251" width="16.7109375" style="1" customWidth="1"/>
    <col min="10252" max="10252" width="16.42578125" style="1" customWidth="1"/>
    <col min="10253" max="10253" width="16.85546875" style="1" customWidth="1"/>
    <col min="10254" max="10254" width="15" style="1" customWidth="1"/>
    <col min="10255" max="10498" width="17.85546875" style="1"/>
    <col min="10499" max="10499" width="2.140625" style="1" customWidth="1"/>
    <col min="10500" max="10500" width="3.85546875" style="1" customWidth="1"/>
    <col min="10501" max="10501" width="35.28515625" style="1" customWidth="1"/>
    <col min="10502" max="10502" width="17.42578125" style="1" customWidth="1"/>
    <col min="10503" max="10503" width="19.42578125" style="1" customWidth="1"/>
    <col min="10504" max="10504" width="16.85546875" style="1" customWidth="1"/>
    <col min="10505" max="10505" width="17" style="1" customWidth="1"/>
    <col min="10506" max="10506" width="17.42578125" style="1" customWidth="1"/>
    <col min="10507" max="10507" width="16.7109375" style="1" customWidth="1"/>
    <col min="10508" max="10508" width="16.42578125" style="1" customWidth="1"/>
    <col min="10509" max="10509" width="16.85546875" style="1" customWidth="1"/>
    <col min="10510" max="10510" width="15" style="1" customWidth="1"/>
    <col min="10511" max="10754" width="17.85546875" style="1"/>
    <col min="10755" max="10755" width="2.140625" style="1" customWidth="1"/>
    <col min="10756" max="10756" width="3.85546875" style="1" customWidth="1"/>
    <col min="10757" max="10757" width="35.28515625" style="1" customWidth="1"/>
    <col min="10758" max="10758" width="17.42578125" style="1" customWidth="1"/>
    <col min="10759" max="10759" width="19.42578125" style="1" customWidth="1"/>
    <col min="10760" max="10760" width="16.85546875" style="1" customWidth="1"/>
    <col min="10761" max="10761" width="17" style="1" customWidth="1"/>
    <col min="10762" max="10762" width="17.42578125" style="1" customWidth="1"/>
    <col min="10763" max="10763" width="16.7109375" style="1" customWidth="1"/>
    <col min="10764" max="10764" width="16.42578125" style="1" customWidth="1"/>
    <col min="10765" max="10765" width="16.85546875" style="1" customWidth="1"/>
    <col min="10766" max="10766" width="15" style="1" customWidth="1"/>
    <col min="10767" max="11010" width="17.85546875" style="1"/>
    <col min="11011" max="11011" width="2.140625" style="1" customWidth="1"/>
    <col min="11012" max="11012" width="3.85546875" style="1" customWidth="1"/>
    <col min="11013" max="11013" width="35.28515625" style="1" customWidth="1"/>
    <col min="11014" max="11014" width="17.42578125" style="1" customWidth="1"/>
    <col min="11015" max="11015" width="19.42578125" style="1" customWidth="1"/>
    <col min="11016" max="11016" width="16.85546875" style="1" customWidth="1"/>
    <col min="11017" max="11017" width="17" style="1" customWidth="1"/>
    <col min="11018" max="11018" width="17.42578125" style="1" customWidth="1"/>
    <col min="11019" max="11019" width="16.7109375" style="1" customWidth="1"/>
    <col min="11020" max="11020" width="16.42578125" style="1" customWidth="1"/>
    <col min="11021" max="11021" width="16.85546875" style="1" customWidth="1"/>
    <col min="11022" max="11022" width="15" style="1" customWidth="1"/>
    <col min="11023" max="11266" width="17.85546875" style="1"/>
    <col min="11267" max="11267" width="2.140625" style="1" customWidth="1"/>
    <col min="11268" max="11268" width="3.85546875" style="1" customWidth="1"/>
    <col min="11269" max="11269" width="35.28515625" style="1" customWidth="1"/>
    <col min="11270" max="11270" width="17.42578125" style="1" customWidth="1"/>
    <col min="11271" max="11271" width="19.42578125" style="1" customWidth="1"/>
    <col min="11272" max="11272" width="16.85546875" style="1" customWidth="1"/>
    <col min="11273" max="11273" width="17" style="1" customWidth="1"/>
    <col min="11274" max="11274" width="17.42578125" style="1" customWidth="1"/>
    <col min="11275" max="11275" width="16.7109375" style="1" customWidth="1"/>
    <col min="11276" max="11276" width="16.42578125" style="1" customWidth="1"/>
    <col min="11277" max="11277" width="16.85546875" style="1" customWidth="1"/>
    <col min="11278" max="11278" width="15" style="1" customWidth="1"/>
    <col min="11279" max="11522" width="17.85546875" style="1"/>
    <col min="11523" max="11523" width="2.140625" style="1" customWidth="1"/>
    <col min="11524" max="11524" width="3.85546875" style="1" customWidth="1"/>
    <col min="11525" max="11525" width="35.28515625" style="1" customWidth="1"/>
    <col min="11526" max="11526" width="17.42578125" style="1" customWidth="1"/>
    <col min="11527" max="11527" width="19.42578125" style="1" customWidth="1"/>
    <col min="11528" max="11528" width="16.85546875" style="1" customWidth="1"/>
    <col min="11529" max="11529" width="17" style="1" customWidth="1"/>
    <col min="11530" max="11530" width="17.42578125" style="1" customWidth="1"/>
    <col min="11531" max="11531" width="16.7109375" style="1" customWidth="1"/>
    <col min="11532" max="11532" width="16.42578125" style="1" customWidth="1"/>
    <col min="11533" max="11533" width="16.85546875" style="1" customWidth="1"/>
    <col min="11534" max="11534" width="15" style="1" customWidth="1"/>
    <col min="11535" max="11778" width="17.85546875" style="1"/>
    <col min="11779" max="11779" width="2.140625" style="1" customWidth="1"/>
    <col min="11780" max="11780" width="3.85546875" style="1" customWidth="1"/>
    <col min="11781" max="11781" width="35.28515625" style="1" customWidth="1"/>
    <col min="11782" max="11782" width="17.42578125" style="1" customWidth="1"/>
    <col min="11783" max="11783" width="19.42578125" style="1" customWidth="1"/>
    <col min="11784" max="11784" width="16.85546875" style="1" customWidth="1"/>
    <col min="11785" max="11785" width="17" style="1" customWidth="1"/>
    <col min="11786" max="11786" width="17.42578125" style="1" customWidth="1"/>
    <col min="11787" max="11787" width="16.7109375" style="1" customWidth="1"/>
    <col min="11788" max="11788" width="16.42578125" style="1" customWidth="1"/>
    <col min="11789" max="11789" width="16.85546875" style="1" customWidth="1"/>
    <col min="11790" max="11790" width="15" style="1" customWidth="1"/>
    <col min="11791" max="12034" width="17.85546875" style="1"/>
    <col min="12035" max="12035" width="2.140625" style="1" customWidth="1"/>
    <col min="12036" max="12036" width="3.85546875" style="1" customWidth="1"/>
    <col min="12037" max="12037" width="35.28515625" style="1" customWidth="1"/>
    <col min="12038" max="12038" width="17.42578125" style="1" customWidth="1"/>
    <col min="12039" max="12039" width="19.42578125" style="1" customWidth="1"/>
    <col min="12040" max="12040" width="16.85546875" style="1" customWidth="1"/>
    <col min="12041" max="12041" width="17" style="1" customWidth="1"/>
    <col min="12042" max="12042" width="17.42578125" style="1" customWidth="1"/>
    <col min="12043" max="12043" width="16.7109375" style="1" customWidth="1"/>
    <col min="12044" max="12044" width="16.42578125" style="1" customWidth="1"/>
    <col min="12045" max="12045" width="16.85546875" style="1" customWidth="1"/>
    <col min="12046" max="12046" width="15" style="1" customWidth="1"/>
    <col min="12047" max="12290" width="17.85546875" style="1"/>
    <col min="12291" max="12291" width="2.140625" style="1" customWidth="1"/>
    <col min="12292" max="12292" width="3.85546875" style="1" customWidth="1"/>
    <col min="12293" max="12293" width="35.28515625" style="1" customWidth="1"/>
    <col min="12294" max="12294" width="17.42578125" style="1" customWidth="1"/>
    <col min="12295" max="12295" width="19.42578125" style="1" customWidth="1"/>
    <col min="12296" max="12296" width="16.85546875" style="1" customWidth="1"/>
    <col min="12297" max="12297" width="17" style="1" customWidth="1"/>
    <col min="12298" max="12298" width="17.42578125" style="1" customWidth="1"/>
    <col min="12299" max="12299" width="16.7109375" style="1" customWidth="1"/>
    <col min="12300" max="12300" width="16.42578125" style="1" customWidth="1"/>
    <col min="12301" max="12301" width="16.85546875" style="1" customWidth="1"/>
    <col min="12302" max="12302" width="15" style="1" customWidth="1"/>
    <col min="12303" max="12546" width="17.85546875" style="1"/>
    <col min="12547" max="12547" width="2.140625" style="1" customWidth="1"/>
    <col min="12548" max="12548" width="3.85546875" style="1" customWidth="1"/>
    <col min="12549" max="12549" width="35.28515625" style="1" customWidth="1"/>
    <col min="12550" max="12550" width="17.42578125" style="1" customWidth="1"/>
    <col min="12551" max="12551" width="19.42578125" style="1" customWidth="1"/>
    <col min="12552" max="12552" width="16.85546875" style="1" customWidth="1"/>
    <col min="12553" max="12553" width="17" style="1" customWidth="1"/>
    <col min="12554" max="12554" width="17.42578125" style="1" customWidth="1"/>
    <col min="12555" max="12555" width="16.7109375" style="1" customWidth="1"/>
    <col min="12556" max="12556" width="16.42578125" style="1" customWidth="1"/>
    <col min="12557" max="12557" width="16.85546875" style="1" customWidth="1"/>
    <col min="12558" max="12558" width="15" style="1" customWidth="1"/>
    <col min="12559" max="12802" width="17.85546875" style="1"/>
    <col min="12803" max="12803" width="2.140625" style="1" customWidth="1"/>
    <col min="12804" max="12804" width="3.85546875" style="1" customWidth="1"/>
    <col min="12805" max="12805" width="35.28515625" style="1" customWidth="1"/>
    <col min="12806" max="12806" width="17.42578125" style="1" customWidth="1"/>
    <col min="12807" max="12807" width="19.42578125" style="1" customWidth="1"/>
    <col min="12808" max="12808" width="16.85546875" style="1" customWidth="1"/>
    <col min="12809" max="12809" width="17" style="1" customWidth="1"/>
    <col min="12810" max="12810" width="17.42578125" style="1" customWidth="1"/>
    <col min="12811" max="12811" width="16.7109375" style="1" customWidth="1"/>
    <col min="12812" max="12812" width="16.42578125" style="1" customWidth="1"/>
    <col min="12813" max="12813" width="16.85546875" style="1" customWidth="1"/>
    <col min="12814" max="12814" width="15" style="1" customWidth="1"/>
    <col min="12815" max="13058" width="17.85546875" style="1"/>
    <col min="13059" max="13059" width="2.140625" style="1" customWidth="1"/>
    <col min="13060" max="13060" width="3.85546875" style="1" customWidth="1"/>
    <col min="13061" max="13061" width="35.28515625" style="1" customWidth="1"/>
    <col min="13062" max="13062" width="17.42578125" style="1" customWidth="1"/>
    <col min="13063" max="13063" width="19.42578125" style="1" customWidth="1"/>
    <col min="13064" max="13064" width="16.85546875" style="1" customWidth="1"/>
    <col min="13065" max="13065" width="17" style="1" customWidth="1"/>
    <col min="13066" max="13066" width="17.42578125" style="1" customWidth="1"/>
    <col min="13067" max="13067" width="16.7109375" style="1" customWidth="1"/>
    <col min="13068" max="13068" width="16.42578125" style="1" customWidth="1"/>
    <col min="13069" max="13069" width="16.85546875" style="1" customWidth="1"/>
    <col min="13070" max="13070" width="15" style="1" customWidth="1"/>
    <col min="13071" max="13314" width="17.85546875" style="1"/>
    <col min="13315" max="13315" width="2.140625" style="1" customWidth="1"/>
    <col min="13316" max="13316" width="3.85546875" style="1" customWidth="1"/>
    <col min="13317" max="13317" width="35.28515625" style="1" customWidth="1"/>
    <col min="13318" max="13318" width="17.42578125" style="1" customWidth="1"/>
    <col min="13319" max="13319" width="19.42578125" style="1" customWidth="1"/>
    <col min="13320" max="13320" width="16.85546875" style="1" customWidth="1"/>
    <col min="13321" max="13321" width="17" style="1" customWidth="1"/>
    <col min="13322" max="13322" width="17.42578125" style="1" customWidth="1"/>
    <col min="13323" max="13323" width="16.7109375" style="1" customWidth="1"/>
    <col min="13324" max="13324" width="16.42578125" style="1" customWidth="1"/>
    <col min="13325" max="13325" width="16.85546875" style="1" customWidth="1"/>
    <col min="13326" max="13326" width="15" style="1" customWidth="1"/>
    <col min="13327" max="13570" width="17.85546875" style="1"/>
    <col min="13571" max="13571" width="2.140625" style="1" customWidth="1"/>
    <col min="13572" max="13572" width="3.85546875" style="1" customWidth="1"/>
    <col min="13573" max="13573" width="35.28515625" style="1" customWidth="1"/>
    <col min="13574" max="13574" width="17.42578125" style="1" customWidth="1"/>
    <col min="13575" max="13575" width="19.42578125" style="1" customWidth="1"/>
    <col min="13576" max="13576" width="16.85546875" style="1" customWidth="1"/>
    <col min="13577" max="13577" width="17" style="1" customWidth="1"/>
    <col min="13578" max="13578" width="17.42578125" style="1" customWidth="1"/>
    <col min="13579" max="13579" width="16.7109375" style="1" customWidth="1"/>
    <col min="13580" max="13580" width="16.42578125" style="1" customWidth="1"/>
    <col min="13581" max="13581" width="16.85546875" style="1" customWidth="1"/>
    <col min="13582" max="13582" width="15" style="1" customWidth="1"/>
    <col min="13583" max="13826" width="17.85546875" style="1"/>
    <col min="13827" max="13827" width="2.140625" style="1" customWidth="1"/>
    <col min="13828" max="13828" width="3.85546875" style="1" customWidth="1"/>
    <col min="13829" max="13829" width="35.28515625" style="1" customWidth="1"/>
    <col min="13830" max="13830" width="17.42578125" style="1" customWidth="1"/>
    <col min="13831" max="13831" width="19.42578125" style="1" customWidth="1"/>
    <col min="13832" max="13832" width="16.85546875" style="1" customWidth="1"/>
    <col min="13833" max="13833" width="17" style="1" customWidth="1"/>
    <col min="13834" max="13834" width="17.42578125" style="1" customWidth="1"/>
    <col min="13835" max="13835" width="16.7109375" style="1" customWidth="1"/>
    <col min="13836" max="13836" width="16.42578125" style="1" customWidth="1"/>
    <col min="13837" max="13837" width="16.85546875" style="1" customWidth="1"/>
    <col min="13838" max="13838" width="15" style="1" customWidth="1"/>
    <col min="13839" max="14082" width="17.85546875" style="1"/>
    <col min="14083" max="14083" width="2.140625" style="1" customWidth="1"/>
    <col min="14084" max="14084" width="3.85546875" style="1" customWidth="1"/>
    <col min="14085" max="14085" width="35.28515625" style="1" customWidth="1"/>
    <col min="14086" max="14086" width="17.42578125" style="1" customWidth="1"/>
    <col min="14087" max="14087" width="19.42578125" style="1" customWidth="1"/>
    <col min="14088" max="14088" width="16.85546875" style="1" customWidth="1"/>
    <col min="14089" max="14089" width="17" style="1" customWidth="1"/>
    <col min="14090" max="14090" width="17.42578125" style="1" customWidth="1"/>
    <col min="14091" max="14091" width="16.7109375" style="1" customWidth="1"/>
    <col min="14092" max="14092" width="16.42578125" style="1" customWidth="1"/>
    <col min="14093" max="14093" width="16.85546875" style="1" customWidth="1"/>
    <col min="14094" max="14094" width="15" style="1" customWidth="1"/>
    <col min="14095" max="14338" width="17.85546875" style="1"/>
    <col min="14339" max="14339" width="2.140625" style="1" customWidth="1"/>
    <col min="14340" max="14340" width="3.85546875" style="1" customWidth="1"/>
    <col min="14341" max="14341" width="35.28515625" style="1" customWidth="1"/>
    <col min="14342" max="14342" width="17.42578125" style="1" customWidth="1"/>
    <col min="14343" max="14343" width="19.42578125" style="1" customWidth="1"/>
    <col min="14344" max="14344" width="16.85546875" style="1" customWidth="1"/>
    <col min="14345" max="14345" width="17" style="1" customWidth="1"/>
    <col min="14346" max="14346" width="17.42578125" style="1" customWidth="1"/>
    <col min="14347" max="14347" width="16.7109375" style="1" customWidth="1"/>
    <col min="14348" max="14348" width="16.42578125" style="1" customWidth="1"/>
    <col min="14349" max="14349" width="16.85546875" style="1" customWidth="1"/>
    <col min="14350" max="14350" width="15" style="1" customWidth="1"/>
    <col min="14351" max="14594" width="17.85546875" style="1"/>
    <col min="14595" max="14595" width="2.140625" style="1" customWidth="1"/>
    <col min="14596" max="14596" width="3.85546875" style="1" customWidth="1"/>
    <col min="14597" max="14597" width="35.28515625" style="1" customWidth="1"/>
    <col min="14598" max="14598" width="17.42578125" style="1" customWidth="1"/>
    <col min="14599" max="14599" width="19.42578125" style="1" customWidth="1"/>
    <col min="14600" max="14600" width="16.85546875" style="1" customWidth="1"/>
    <col min="14601" max="14601" width="17" style="1" customWidth="1"/>
    <col min="14602" max="14602" width="17.42578125" style="1" customWidth="1"/>
    <col min="14603" max="14603" width="16.7109375" style="1" customWidth="1"/>
    <col min="14604" max="14604" width="16.42578125" style="1" customWidth="1"/>
    <col min="14605" max="14605" width="16.85546875" style="1" customWidth="1"/>
    <col min="14606" max="14606" width="15" style="1" customWidth="1"/>
    <col min="14607" max="14850" width="17.85546875" style="1"/>
    <col min="14851" max="14851" width="2.140625" style="1" customWidth="1"/>
    <col min="14852" max="14852" width="3.85546875" style="1" customWidth="1"/>
    <col min="14853" max="14853" width="35.28515625" style="1" customWidth="1"/>
    <col min="14854" max="14854" width="17.42578125" style="1" customWidth="1"/>
    <col min="14855" max="14855" width="19.42578125" style="1" customWidth="1"/>
    <col min="14856" max="14856" width="16.85546875" style="1" customWidth="1"/>
    <col min="14857" max="14857" width="17" style="1" customWidth="1"/>
    <col min="14858" max="14858" width="17.42578125" style="1" customWidth="1"/>
    <col min="14859" max="14859" width="16.7109375" style="1" customWidth="1"/>
    <col min="14860" max="14860" width="16.42578125" style="1" customWidth="1"/>
    <col min="14861" max="14861" width="16.85546875" style="1" customWidth="1"/>
    <col min="14862" max="14862" width="15" style="1" customWidth="1"/>
    <col min="14863" max="15106" width="17.85546875" style="1"/>
    <col min="15107" max="15107" width="2.140625" style="1" customWidth="1"/>
    <col min="15108" max="15108" width="3.85546875" style="1" customWidth="1"/>
    <col min="15109" max="15109" width="35.28515625" style="1" customWidth="1"/>
    <col min="15110" max="15110" width="17.42578125" style="1" customWidth="1"/>
    <col min="15111" max="15111" width="19.42578125" style="1" customWidth="1"/>
    <col min="15112" max="15112" width="16.85546875" style="1" customWidth="1"/>
    <col min="15113" max="15113" width="17" style="1" customWidth="1"/>
    <col min="15114" max="15114" width="17.42578125" style="1" customWidth="1"/>
    <col min="15115" max="15115" width="16.7109375" style="1" customWidth="1"/>
    <col min="15116" max="15116" width="16.42578125" style="1" customWidth="1"/>
    <col min="15117" max="15117" width="16.85546875" style="1" customWidth="1"/>
    <col min="15118" max="15118" width="15" style="1" customWidth="1"/>
    <col min="15119" max="15362" width="17.85546875" style="1"/>
    <col min="15363" max="15363" width="2.140625" style="1" customWidth="1"/>
    <col min="15364" max="15364" width="3.85546875" style="1" customWidth="1"/>
    <col min="15365" max="15365" width="35.28515625" style="1" customWidth="1"/>
    <col min="15366" max="15366" width="17.42578125" style="1" customWidth="1"/>
    <col min="15367" max="15367" width="19.42578125" style="1" customWidth="1"/>
    <col min="15368" max="15368" width="16.85546875" style="1" customWidth="1"/>
    <col min="15369" max="15369" width="17" style="1" customWidth="1"/>
    <col min="15370" max="15370" width="17.42578125" style="1" customWidth="1"/>
    <col min="15371" max="15371" width="16.7109375" style="1" customWidth="1"/>
    <col min="15372" max="15372" width="16.42578125" style="1" customWidth="1"/>
    <col min="15373" max="15373" width="16.85546875" style="1" customWidth="1"/>
    <col min="15374" max="15374" width="15" style="1" customWidth="1"/>
    <col min="15375" max="15618" width="17.85546875" style="1"/>
    <col min="15619" max="15619" width="2.140625" style="1" customWidth="1"/>
    <col min="15620" max="15620" width="3.85546875" style="1" customWidth="1"/>
    <col min="15621" max="15621" width="35.28515625" style="1" customWidth="1"/>
    <col min="15622" max="15622" width="17.42578125" style="1" customWidth="1"/>
    <col min="15623" max="15623" width="19.42578125" style="1" customWidth="1"/>
    <col min="15624" max="15624" width="16.85546875" style="1" customWidth="1"/>
    <col min="15625" max="15625" width="17" style="1" customWidth="1"/>
    <col min="15626" max="15626" width="17.42578125" style="1" customWidth="1"/>
    <col min="15627" max="15627" width="16.7109375" style="1" customWidth="1"/>
    <col min="15628" max="15628" width="16.42578125" style="1" customWidth="1"/>
    <col min="15629" max="15629" width="16.85546875" style="1" customWidth="1"/>
    <col min="15630" max="15630" width="15" style="1" customWidth="1"/>
    <col min="15631" max="15874" width="17.85546875" style="1"/>
    <col min="15875" max="15875" width="2.140625" style="1" customWidth="1"/>
    <col min="15876" max="15876" width="3.85546875" style="1" customWidth="1"/>
    <col min="15877" max="15877" width="35.28515625" style="1" customWidth="1"/>
    <col min="15878" max="15878" width="17.42578125" style="1" customWidth="1"/>
    <col min="15879" max="15879" width="19.42578125" style="1" customWidth="1"/>
    <col min="15880" max="15880" width="16.85546875" style="1" customWidth="1"/>
    <col min="15881" max="15881" width="17" style="1" customWidth="1"/>
    <col min="15882" max="15882" width="17.42578125" style="1" customWidth="1"/>
    <col min="15883" max="15883" width="16.7109375" style="1" customWidth="1"/>
    <col min="15884" max="15884" width="16.42578125" style="1" customWidth="1"/>
    <col min="15885" max="15885" width="16.85546875" style="1" customWidth="1"/>
    <col min="15886" max="15886" width="15" style="1" customWidth="1"/>
    <col min="15887" max="16130" width="17.85546875" style="1"/>
    <col min="16131" max="16131" width="2.140625" style="1" customWidth="1"/>
    <col min="16132" max="16132" width="3.85546875" style="1" customWidth="1"/>
    <col min="16133" max="16133" width="35.28515625" style="1" customWidth="1"/>
    <col min="16134" max="16134" width="17.42578125" style="1" customWidth="1"/>
    <col min="16135" max="16135" width="19.42578125" style="1" customWidth="1"/>
    <col min="16136" max="16136" width="16.85546875" style="1" customWidth="1"/>
    <col min="16137" max="16137" width="17" style="1" customWidth="1"/>
    <col min="16138" max="16138" width="17.42578125" style="1" customWidth="1"/>
    <col min="16139" max="16139" width="16.7109375" style="1" customWidth="1"/>
    <col min="16140" max="16140" width="16.42578125" style="1" customWidth="1"/>
    <col min="16141" max="16141" width="16.85546875" style="1" customWidth="1"/>
    <col min="16142" max="16142" width="15" style="1" customWidth="1"/>
    <col min="16143" max="16384" width="17.85546875" style="1"/>
  </cols>
  <sheetData>
    <row r="1" spans="2:260" s="2" customFormat="1" ht="34.5">
      <c r="C1" s="190" t="s">
        <v>6</v>
      </c>
      <c r="D1" s="190"/>
      <c r="E1" s="190"/>
      <c r="F1" s="190"/>
      <c r="G1" s="190"/>
      <c r="J1" s="189" t="s">
        <v>44</v>
      </c>
      <c r="K1" s="189"/>
      <c r="L1" s="189"/>
      <c r="M1" s="189"/>
      <c r="N1" s="189"/>
      <c r="O1" s="189"/>
      <c r="P1" s="189"/>
      <c r="Q1" s="189"/>
      <c r="R1" s="189"/>
      <c r="S1" s="189"/>
    </row>
    <row r="2" spans="2:260" s="2" customFormat="1" ht="22.5" customHeight="1">
      <c r="C2" s="192" t="s">
        <v>38</v>
      </c>
      <c r="D2" s="192"/>
      <c r="E2" s="192"/>
      <c r="F2" s="192"/>
      <c r="G2" s="192"/>
      <c r="H2" s="192"/>
      <c r="I2" s="192"/>
      <c r="J2" s="192"/>
      <c r="K2" s="192"/>
      <c r="L2" s="19"/>
      <c r="M2" s="19"/>
      <c r="N2" s="19"/>
      <c r="O2" s="129"/>
      <c r="P2" s="129"/>
      <c r="Q2" s="19"/>
      <c r="R2" s="19"/>
      <c r="S2" s="19"/>
    </row>
    <row r="3" spans="2:260" s="5" customFormat="1" ht="20.25">
      <c r="C3" s="192" t="s">
        <v>39</v>
      </c>
      <c r="D3" s="192"/>
      <c r="E3" s="192"/>
      <c r="F3" s="192"/>
      <c r="G3" s="192"/>
      <c r="H3" s="192"/>
      <c r="I3" s="192"/>
      <c r="J3" s="192"/>
      <c r="K3" s="192"/>
      <c r="L3" s="9"/>
      <c r="M3" s="9"/>
      <c r="N3" s="9"/>
      <c r="O3" s="130"/>
      <c r="P3" s="130"/>
      <c r="Q3" s="19"/>
      <c r="R3" s="19"/>
      <c r="S3" s="19"/>
    </row>
    <row r="4" spans="2:260" s="5" customFormat="1" ht="20.25">
      <c r="C4" s="192" t="s">
        <v>40</v>
      </c>
      <c r="D4" s="192"/>
      <c r="E4" s="192"/>
      <c r="F4" s="192"/>
      <c r="G4" s="192"/>
      <c r="H4" s="192"/>
      <c r="I4" s="192"/>
      <c r="J4" s="192"/>
      <c r="K4" s="192"/>
      <c r="L4" s="9"/>
      <c r="M4" s="9"/>
      <c r="N4" s="9"/>
      <c r="O4" s="130"/>
      <c r="P4" s="130"/>
      <c r="Q4" s="19"/>
      <c r="R4" s="19"/>
      <c r="S4" s="19"/>
    </row>
    <row r="5" spans="2:260" s="5" customFormat="1" ht="20.25">
      <c r="C5" s="192" t="s">
        <v>43</v>
      </c>
      <c r="D5" s="192"/>
      <c r="E5" s="192"/>
      <c r="F5" s="192"/>
      <c r="G5" s="192"/>
      <c r="H5" s="192"/>
      <c r="I5" s="192"/>
      <c r="J5" s="192"/>
      <c r="K5" s="192"/>
      <c r="L5" s="9"/>
      <c r="M5" s="9"/>
      <c r="N5" s="9"/>
      <c r="O5" s="130"/>
      <c r="P5" s="130"/>
      <c r="Q5" s="19"/>
      <c r="R5" s="19"/>
      <c r="S5" s="19"/>
    </row>
    <row r="6" spans="2:260" s="5" customFormat="1" ht="21" thickBot="1">
      <c r="C6" s="192" t="s">
        <v>41</v>
      </c>
      <c r="D6" s="192"/>
      <c r="E6" s="192"/>
      <c r="F6" s="192"/>
      <c r="G6" s="192"/>
      <c r="H6" s="192"/>
      <c r="I6" s="192"/>
      <c r="J6" s="192"/>
      <c r="K6" s="192"/>
      <c r="L6" s="9"/>
      <c r="M6" s="9"/>
      <c r="N6" s="9"/>
      <c r="O6" s="130"/>
      <c r="P6" s="130"/>
      <c r="Q6" s="19"/>
      <c r="R6" s="19"/>
      <c r="S6" s="19"/>
    </row>
    <row r="7" spans="2:260" s="5" customFormat="1" ht="21" thickBot="1">
      <c r="C7" s="192" t="s">
        <v>42</v>
      </c>
      <c r="D7" s="192"/>
      <c r="E7" s="192"/>
      <c r="F7" s="192"/>
      <c r="G7" s="192"/>
      <c r="H7" s="192"/>
      <c r="I7" s="192"/>
      <c r="J7" s="192"/>
      <c r="K7" s="192"/>
      <c r="M7" s="125"/>
      <c r="N7" s="126" t="s">
        <v>21</v>
      </c>
      <c r="O7" s="131"/>
      <c r="P7" s="136"/>
      <c r="Q7" s="19"/>
      <c r="R7" s="19"/>
      <c r="S7" s="19"/>
    </row>
    <row r="8" spans="2:260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27" t="s">
        <v>22</v>
      </c>
      <c r="N8" s="128" t="s">
        <v>23</v>
      </c>
      <c r="O8" s="132" t="s">
        <v>24</v>
      </c>
      <c r="P8" s="153" t="s">
        <v>19</v>
      </c>
      <c r="Q8" s="138" t="s">
        <v>27</v>
      </c>
    </row>
    <row r="9" spans="2:260" s="49" customFormat="1" ht="26.25" customHeight="1" thickBot="1">
      <c r="B9" s="193" t="s">
        <v>28</v>
      </c>
      <c r="C9" s="194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50">
        <v>0.03</v>
      </c>
      <c r="P9" s="137" t="s">
        <v>25</v>
      </c>
      <c r="Q9" s="139" t="s">
        <v>26</v>
      </c>
      <c r="R9" s="160" t="s">
        <v>9</v>
      </c>
      <c r="S9" s="161" t="s">
        <v>11</v>
      </c>
      <c r="V9" s="151"/>
      <c r="W9" s="5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</row>
    <row r="10" spans="2:260" s="5" customFormat="1" ht="18" customHeight="1">
      <c r="B10" s="86">
        <v>1</v>
      </c>
      <c r="C10" s="87"/>
      <c r="D10" s="88"/>
      <c r="E10" s="89">
        <v>12537.87</v>
      </c>
      <c r="F10" s="90">
        <v>0</v>
      </c>
      <c r="G10" s="91">
        <f>(E10*F10)</f>
        <v>0</v>
      </c>
      <c r="H10" s="89">
        <v>626.89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(L10*O9)</f>
        <v>0</v>
      </c>
      <c r="P10" s="95">
        <f>SUM(M10+N10+O10)</f>
        <v>0</v>
      </c>
      <c r="Q10" s="96">
        <f>(L10-P10)</f>
        <v>0</v>
      </c>
      <c r="R10" s="97">
        <f t="shared" ref="R10:R41" si="0">SUM(G10+J10)*5%</f>
        <v>0</v>
      </c>
      <c r="S10" s="98">
        <f>R10/12</f>
        <v>0</v>
      </c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</row>
    <row r="11" spans="2:260" s="5" customFormat="1" ht="18" customHeight="1">
      <c r="B11" s="99">
        <v>2</v>
      </c>
      <c r="C11" s="100"/>
      <c r="D11" s="101"/>
      <c r="E11" s="89">
        <v>12537.87</v>
      </c>
      <c r="F11" s="90">
        <v>0</v>
      </c>
      <c r="G11" s="91">
        <f t="shared" ref="G11:G74" si="1">(E11*F11)</f>
        <v>0</v>
      </c>
      <c r="H11" s="89">
        <v>626.89</v>
      </c>
      <c r="I11" s="90">
        <v>0</v>
      </c>
      <c r="J11" s="103">
        <f t="shared" ref="J11:J74" si="2">(H11*I11)</f>
        <v>0</v>
      </c>
      <c r="K11" s="93">
        <f t="shared" ref="K11:K74" si="3">SUM(G11+J11)/12</f>
        <v>0</v>
      </c>
      <c r="L11" s="94">
        <f t="shared" ref="L11:L74" si="4">SUM(G11+J11+K11)</f>
        <v>0</v>
      </c>
      <c r="M11" s="94">
        <f>(L11*M9)</f>
        <v>0</v>
      </c>
      <c r="N11" s="94">
        <f>(L11*N9)</f>
        <v>0</v>
      </c>
      <c r="O11" s="104">
        <f>L11*O9</f>
        <v>0</v>
      </c>
      <c r="P11" s="95">
        <f t="shared" ref="P11:P74" si="5">(M11+N11+O11)</f>
        <v>0</v>
      </c>
      <c r="Q11" s="96">
        <f t="shared" ref="Q11:Q74" si="6">(L11-P11)</f>
        <v>0</v>
      </c>
      <c r="R11" s="105">
        <f t="shared" si="0"/>
        <v>0</v>
      </c>
      <c r="S11" s="98">
        <f t="shared" ref="S11:S74" si="7">R11/12</f>
        <v>0</v>
      </c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</row>
    <row r="12" spans="2:260" s="5" customFormat="1" ht="18" customHeight="1">
      <c r="B12" s="99">
        <v>3</v>
      </c>
      <c r="C12" s="100"/>
      <c r="D12" s="101"/>
      <c r="E12" s="89">
        <v>12537.87</v>
      </c>
      <c r="F12" s="90">
        <v>0</v>
      </c>
      <c r="G12" s="91">
        <f t="shared" si="1"/>
        <v>0</v>
      </c>
      <c r="H12" s="89">
        <v>626.89</v>
      </c>
      <c r="I12" s="90">
        <v>0</v>
      </c>
      <c r="J12" s="103">
        <f t="shared" si="2"/>
        <v>0</v>
      </c>
      <c r="K12" s="93">
        <f t="shared" si="3"/>
        <v>0</v>
      </c>
      <c r="L12" s="94">
        <f t="shared" si="4"/>
        <v>0</v>
      </c>
      <c r="M12" s="94">
        <f>(L12*M9)</f>
        <v>0</v>
      </c>
      <c r="N12" s="94">
        <f>(L12*N9)</f>
        <v>0</v>
      </c>
      <c r="O12" s="104">
        <f>L12*O9</f>
        <v>0</v>
      </c>
      <c r="P12" s="95">
        <f t="shared" si="5"/>
        <v>0</v>
      </c>
      <c r="Q12" s="96">
        <f t="shared" si="6"/>
        <v>0</v>
      </c>
      <c r="R12" s="105">
        <f t="shared" si="0"/>
        <v>0</v>
      </c>
      <c r="S12" s="98">
        <f t="shared" si="7"/>
        <v>0</v>
      </c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</row>
    <row r="13" spans="2:260" s="5" customFormat="1" ht="18" customHeight="1">
      <c r="B13" s="99">
        <v>4</v>
      </c>
      <c r="C13" s="100"/>
      <c r="D13" s="101"/>
      <c r="E13" s="89">
        <v>12537.87</v>
      </c>
      <c r="F13" s="90">
        <v>0</v>
      </c>
      <c r="G13" s="91">
        <f t="shared" si="1"/>
        <v>0</v>
      </c>
      <c r="H13" s="89">
        <v>626.89</v>
      </c>
      <c r="I13" s="90">
        <v>0</v>
      </c>
      <c r="J13" s="103">
        <f t="shared" si="2"/>
        <v>0</v>
      </c>
      <c r="K13" s="93">
        <f t="shared" si="3"/>
        <v>0</v>
      </c>
      <c r="L13" s="94">
        <f t="shared" si="4"/>
        <v>0</v>
      </c>
      <c r="M13" s="94">
        <f>(L13*M9)</f>
        <v>0</v>
      </c>
      <c r="N13" s="94">
        <f>(L13*N9)</f>
        <v>0</v>
      </c>
      <c r="O13" s="104">
        <f>L13*O9</f>
        <v>0</v>
      </c>
      <c r="P13" s="95">
        <f t="shared" si="5"/>
        <v>0</v>
      </c>
      <c r="Q13" s="96">
        <f t="shared" si="6"/>
        <v>0</v>
      </c>
      <c r="R13" s="105">
        <f t="shared" si="0"/>
        <v>0</v>
      </c>
      <c r="S13" s="98">
        <f t="shared" si="7"/>
        <v>0</v>
      </c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</row>
    <row r="14" spans="2:260" s="5" customFormat="1" ht="18" customHeight="1">
      <c r="B14" s="99">
        <v>5</v>
      </c>
      <c r="C14" s="100"/>
      <c r="D14" s="101"/>
      <c r="E14" s="89">
        <v>12537.87</v>
      </c>
      <c r="F14" s="90">
        <v>0</v>
      </c>
      <c r="G14" s="91">
        <f t="shared" si="1"/>
        <v>0</v>
      </c>
      <c r="H14" s="89">
        <v>626.89</v>
      </c>
      <c r="I14" s="90">
        <v>0</v>
      </c>
      <c r="J14" s="103">
        <f t="shared" si="2"/>
        <v>0</v>
      </c>
      <c r="K14" s="93">
        <f t="shared" si="3"/>
        <v>0</v>
      </c>
      <c r="L14" s="94">
        <f t="shared" si="4"/>
        <v>0</v>
      </c>
      <c r="M14" s="94">
        <f>(L14*M9)</f>
        <v>0</v>
      </c>
      <c r="N14" s="94">
        <f>(L14*N9)</f>
        <v>0</v>
      </c>
      <c r="O14" s="104">
        <f>L14*O9</f>
        <v>0</v>
      </c>
      <c r="P14" s="95">
        <f t="shared" si="5"/>
        <v>0</v>
      </c>
      <c r="Q14" s="96">
        <f t="shared" si="6"/>
        <v>0</v>
      </c>
      <c r="R14" s="105">
        <f t="shared" si="0"/>
        <v>0</v>
      </c>
      <c r="S14" s="98">
        <f t="shared" si="7"/>
        <v>0</v>
      </c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</row>
    <row r="15" spans="2:260" s="5" customFormat="1" ht="18" customHeight="1">
      <c r="B15" s="99">
        <v>6</v>
      </c>
      <c r="C15" s="100"/>
      <c r="D15" s="101"/>
      <c r="E15" s="89">
        <v>12537.87</v>
      </c>
      <c r="F15" s="90">
        <v>0</v>
      </c>
      <c r="G15" s="91">
        <f t="shared" si="1"/>
        <v>0</v>
      </c>
      <c r="H15" s="89">
        <v>626.89</v>
      </c>
      <c r="I15" s="90">
        <v>0</v>
      </c>
      <c r="J15" s="103">
        <f t="shared" si="2"/>
        <v>0</v>
      </c>
      <c r="K15" s="93">
        <f t="shared" si="3"/>
        <v>0</v>
      </c>
      <c r="L15" s="94">
        <f t="shared" si="4"/>
        <v>0</v>
      </c>
      <c r="M15" s="94">
        <f>(L15*M9)</f>
        <v>0</v>
      </c>
      <c r="N15" s="94">
        <f>(L15*N9)</f>
        <v>0</v>
      </c>
      <c r="O15" s="104">
        <f>L15*O9</f>
        <v>0</v>
      </c>
      <c r="P15" s="95">
        <f t="shared" si="5"/>
        <v>0</v>
      </c>
      <c r="Q15" s="96">
        <f t="shared" si="6"/>
        <v>0</v>
      </c>
      <c r="R15" s="105">
        <f t="shared" si="0"/>
        <v>0</v>
      </c>
      <c r="S15" s="98">
        <f t="shared" si="7"/>
        <v>0</v>
      </c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</row>
    <row r="16" spans="2:260" s="5" customFormat="1" ht="18" customHeight="1">
      <c r="B16" s="99">
        <v>7</v>
      </c>
      <c r="C16" s="100"/>
      <c r="D16" s="101"/>
      <c r="E16" s="89">
        <v>12537.87</v>
      </c>
      <c r="F16" s="90">
        <v>0</v>
      </c>
      <c r="G16" s="91">
        <f t="shared" si="1"/>
        <v>0</v>
      </c>
      <c r="H16" s="89">
        <v>626.89</v>
      </c>
      <c r="I16" s="90">
        <v>0</v>
      </c>
      <c r="J16" s="103">
        <f t="shared" si="2"/>
        <v>0</v>
      </c>
      <c r="K16" s="93">
        <f t="shared" si="3"/>
        <v>0</v>
      </c>
      <c r="L16" s="94">
        <f t="shared" si="4"/>
        <v>0</v>
      </c>
      <c r="M16" s="94">
        <f>(L16*M9)</f>
        <v>0</v>
      </c>
      <c r="N16" s="94">
        <f>(L16*N9)</f>
        <v>0</v>
      </c>
      <c r="O16" s="104">
        <f>L16*O9</f>
        <v>0</v>
      </c>
      <c r="P16" s="95">
        <f t="shared" si="5"/>
        <v>0</v>
      </c>
      <c r="Q16" s="96">
        <f t="shared" si="6"/>
        <v>0</v>
      </c>
      <c r="R16" s="105">
        <f t="shared" si="0"/>
        <v>0</v>
      </c>
      <c r="S16" s="98">
        <f t="shared" si="7"/>
        <v>0</v>
      </c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</row>
    <row r="17" spans="2:260" s="5" customFormat="1" ht="18" customHeight="1">
      <c r="B17" s="99">
        <v>8</v>
      </c>
      <c r="C17" s="100"/>
      <c r="D17" s="101"/>
      <c r="E17" s="89">
        <v>12537.87</v>
      </c>
      <c r="F17" s="90">
        <v>0</v>
      </c>
      <c r="G17" s="91">
        <f t="shared" si="1"/>
        <v>0</v>
      </c>
      <c r="H17" s="89">
        <v>626.89</v>
      </c>
      <c r="I17" s="90">
        <v>0</v>
      </c>
      <c r="J17" s="103">
        <f t="shared" si="2"/>
        <v>0</v>
      </c>
      <c r="K17" s="93">
        <f t="shared" si="3"/>
        <v>0</v>
      </c>
      <c r="L17" s="94">
        <f t="shared" si="4"/>
        <v>0</v>
      </c>
      <c r="M17" s="94">
        <f>(L17*M9)</f>
        <v>0</v>
      </c>
      <c r="N17" s="94">
        <f>(L17*N9)</f>
        <v>0</v>
      </c>
      <c r="O17" s="104">
        <f>L17*O9</f>
        <v>0</v>
      </c>
      <c r="P17" s="95">
        <f t="shared" si="5"/>
        <v>0</v>
      </c>
      <c r="Q17" s="96">
        <f t="shared" si="6"/>
        <v>0</v>
      </c>
      <c r="R17" s="105">
        <f t="shared" si="0"/>
        <v>0</v>
      </c>
      <c r="S17" s="98">
        <f t="shared" si="7"/>
        <v>0</v>
      </c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</row>
    <row r="18" spans="2:260" s="5" customFormat="1" ht="18" customHeight="1">
      <c r="B18" s="99">
        <v>9</v>
      </c>
      <c r="C18" s="100"/>
      <c r="D18" s="101"/>
      <c r="E18" s="89">
        <v>12537.87</v>
      </c>
      <c r="F18" s="90">
        <v>0</v>
      </c>
      <c r="G18" s="91">
        <f t="shared" si="1"/>
        <v>0</v>
      </c>
      <c r="H18" s="89">
        <v>626.89</v>
      </c>
      <c r="I18" s="90">
        <v>0</v>
      </c>
      <c r="J18" s="103">
        <f t="shared" si="2"/>
        <v>0</v>
      </c>
      <c r="K18" s="93">
        <f t="shared" si="3"/>
        <v>0</v>
      </c>
      <c r="L18" s="94">
        <f t="shared" si="4"/>
        <v>0</v>
      </c>
      <c r="M18" s="94">
        <f>(L18*M9)</f>
        <v>0</v>
      </c>
      <c r="N18" s="94">
        <f>(L18*N9)</f>
        <v>0</v>
      </c>
      <c r="O18" s="104">
        <f>L18*O9</f>
        <v>0</v>
      </c>
      <c r="P18" s="95">
        <f t="shared" si="5"/>
        <v>0</v>
      </c>
      <c r="Q18" s="96">
        <f t="shared" si="6"/>
        <v>0</v>
      </c>
      <c r="R18" s="105">
        <f t="shared" si="0"/>
        <v>0</v>
      </c>
      <c r="S18" s="98">
        <f t="shared" si="7"/>
        <v>0</v>
      </c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</row>
    <row r="19" spans="2:260" s="5" customFormat="1" ht="18" customHeight="1">
      <c r="B19" s="99">
        <v>10</v>
      </c>
      <c r="C19" s="100"/>
      <c r="D19" s="101"/>
      <c r="E19" s="89">
        <v>12537.87</v>
      </c>
      <c r="F19" s="90">
        <v>0</v>
      </c>
      <c r="G19" s="91">
        <f t="shared" si="1"/>
        <v>0</v>
      </c>
      <c r="H19" s="89">
        <v>626.89</v>
      </c>
      <c r="I19" s="90">
        <v>0</v>
      </c>
      <c r="J19" s="103">
        <f t="shared" si="2"/>
        <v>0</v>
      </c>
      <c r="K19" s="93">
        <f t="shared" si="3"/>
        <v>0</v>
      </c>
      <c r="L19" s="94">
        <f t="shared" si="4"/>
        <v>0</v>
      </c>
      <c r="M19" s="94">
        <f>(L19*M9)</f>
        <v>0</v>
      </c>
      <c r="N19" s="94">
        <f>(L19*N9)</f>
        <v>0</v>
      </c>
      <c r="O19" s="104">
        <f>L19*O9</f>
        <v>0</v>
      </c>
      <c r="P19" s="95">
        <f t="shared" si="5"/>
        <v>0</v>
      </c>
      <c r="Q19" s="96">
        <f t="shared" si="6"/>
        <v>0</v>
      </c>
      <c r="R19" s="105">
        <f t="shared" si="0"/>
        <v>0</v>
      </c>
      <c r="S19" s="98">
        <f t="shared" si="7"/>
        <v>0</v>
      </c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</row>
    <row r="20" spans="2:260" s="5" customFormat="1" ht="18" customHeight="1">
      <c r="B20" s="99">
        <v>11</v>
      </c>
      <c r="C20" s="100"/>
      <c r="D20" s="101"/>
      <c r="E20" s="89">
        <v>12537.87</v>
      </c>
      <c r="F20" s="90">
        <v>0</v>
      </c>
      <c r="G20" s="91">
        <f t="shared" si="1"/>
        <v>0</v>
      </c>
      <c r="H20" s="89">
        <v>626.89</v>
      </c>
      <c r="I20" s="90">
        <v>0</v>
      </c>
      <c r="J20" s="103">
        <f t="shared" si="2"/>
        <v>0</v>
      </c>
      <c r="K20" s="93">
        <f t="shared" si="3"/>
        <v>0</v>
      </c>
      <c r="L20" s="94">
        <f t="shared" si="4"/>
        <v>0</v>
      </c>
      <c r="M20" s="94">
        <f>(L20*M9)</f>
        <v>0</v>
      </c>
      <c r="N20" s="94">
        <f>(L20*N9)</f>
        <v>0</v>
      </c>
      <c r="O20" s="104">
        <f>L20*O9</f>
        <v>0</v>
      </c>
      <c r="P20" s="95">
        <f t="shared" si="5"/>
        <v>0</v>
      </c>
      <c r="Q20" s="96">
        <f t="shared" si="6"/>
        <v>0</v>
      </c>
      <c r="R20" s="105">
        <f t="shared" si="0"/>
        <v>0</v>
      </c>
      <c r="S20" s="98">
        <f t="shared" si="7"/>
        <v>0</v>
      </c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</row>
    <row r="21" spans="2:260" s="5" customFormat="1" ht="18" customHeight="1">
      <c r="B21" s="99">
        <v>12</v>
      </c>
      <c r="C21" s="100"/>
      <c r="D21" s="101"/>
      <c r="E21" s="89">
        <v>12537.87</v>
      </c>
      <c r="F21" s="90">
        <v>0</v>
      </c>
      <c r="G21" s="91">
        <f t="shared" si="1"/>
        <v>0</v>
      </c>
      <c r="H21" s="89">
        <v>626.89</v>
      </c>
      <c r="I21" s="90">
        <v>0</v>
      </c>
      <c r="J21" s="103">
        <f t="shared" si="2"/>
        <v>0</v>
      </c>
      <c r="K21" s="93">
        <f t="shared" si="3"/>
        <v>0</v>
      </c>
      <c r="L21" s="94">
        <f t="shared" si="4"/>
        <v>0</v>
      </c>
      <c r="M21" s="94">
        <f>(L21*M9)</f>
        <v>0</v>
      </c>
      <c r="N21" s="94">
        <f>(L21*N9)</f>
        <v>0</v>
      </c>
      <c r="O21" s="104">
        <f>L21*O9</f>
        <v>0</v>
      </c>
      <c r="P21" s="95">
        <f t="shared" si="5"/>
        <v>0</v>
      </c>
      <c r="Q21" s="96">
        <f t="shared" si="6"/>
        <v>0</v>
      </c>
      <c r="R21" s="105">
        <f t="shared" si="0"/>
        <v>0</v>
      </c>
      <c r="S21" s="98">
        <f t="shared" si="7"/>
        <v>0</v>
      </c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</row>
    <row r="22" spans="2:260" s="5" customFormat="1" ht="18" customHeight="1">
      <c r="B22" s="99">
        <v>13</v>
      </c>
      <c r="C22" s="100"/>
      <c r="D22" s="101"/>
      <c r="E22" s="89">
        <v>12537.87</v>
      </c>
      <c r="F22" s="90">
        <v>0</v>
      </c>
      <c r="G22" s="91">
        <f t="shared" si="1"/>
        <v>0</v>
      </c>
      <c r="H22" s="89">
        <v>626.89</v>
      </c>
      <c r="I22" s="90">
        <v>0</v>
      </c>
      <c r="J22" s="103">
        <f t="shared" si="2"/>
        <v>0</v>
      </c>
      <c r="K22" s="93">
        <f t="shared" si="3"/>
        <v>0</v>
      </c>
      <c r="L22" s="94">
        <f t="shared" si="4"/>
        <v>0</v>
      </c>
      <c r="M22" s="94">
        <f>(L22*M9)</f>
        <v>0</v>
      </c>
      <c r="N22" s="94">
        <f>(L22*N9)</f>
        <v>0</v>
      </c>
      <c r="O22" s="104">
        <f>L22*O9</f>
        <v>0</v>
      </c>
      <c r="P22" s="95">
        <f t="shared" si="5"/>
        <v>0</v>
      </c>
      <c r="Q22" s="96">
        <f t="shared" si="6"/>
        <v>0</v>
      </c>
      <c r="R22" s="105">
        <f t="shared" si="0"/>
        <v>0</v>
      </c>
      <c r="S22" s="98">
        <f t="shared" si="7"/>
        <v>0</v>
      </c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</row>
    <row r="23" spans="2:260" s="5" customFormat="1" ht="18" customHeight="1">
      <c r="B23" s="99">
        <v>14</v>
      </c>
      <c r="C23" s="100"/>
      <c r="D23" s="101"/>
      <c r="E23" s="89">
        <v>12537.87</v>
      </c>
      <c r="F23" s="90">
        <v>0</v>
      </c>
      <c r="G23" s="91">
        <f t="shared" si="1"/>
        <v>0</v>
      </c>
      <c r="H23" s="89">
        <v>626.89</v>
      </c>
      <c r="I23" s="90">
        <v>0</v>
      </c>
      <c r="J23" s="103">
        <f t="shared" si="2"/>
        <v>0</v>
      </c>
      <c r="K23" s="93">
        <f t="shared" si="3"/>
        <v>0</v>
      </c>
      <c r="L23" s="94">
        <f t="shared" si="4"/>
        <v>0</v>
      </c>
      <c r="M23" s="94">
        <f>(L23*M9)</f>
        <v>0</v>
      </c>
      <c r="N23" s="94">
        <f>(L23*N9)</f>
        <v>0</v>
      </c>
      <c r="O23" s="104">
        <f>L23*O9</f>
        <v>0</v>
      </c>
      <c r="P23" s="95">
        <f t="shared" si="5"/>
        <v>0</v>
      </c>
      <c r="Q23" s="96">
        <f t="shared" si="6"/>
        <v>0</v>
      </c>
      <c r="R23" s="105">
        <f t="shared" si="0"/>
        <v>0</v>
      </c>
      <c r="S23" s="98">
        <f t="shared" si="7"/>
        <v>0</v>
      </c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</row>
    <row r="24" spans="2:260" s="5" customFormat="1" ht="18" customHeight="1">
      <c r="B24" s="99">
        <v>15</v>
      </c>
      <c r="C24" s="100"/>
      <c r="D24" s="101"/>
      <c r="E24" s="89">
        <v>12537.87</v>
      </c>
      <c r="F24" s="90">
        <v>0</v>
      </c>
      <c r="G24" s="91">
        <f t="shared" si="1"/>
        <v>0</v>
      </c>
      <c r="H24" s="89">
        <v>626.89</v>
      </c>
      <c r="I24" s="90">
        <v>0</v>
      </c>
      <c r="J24" s="103">
        <f t="shared" si="2"/>
        <v>0</v>
      </c>
      <c r="K24" s="93">
        <f t="shared" si="3"/>
        <v>0</v>
      </c>
      <c r="L24" s="94">
        <f t="shared" si="4"/>
        <v>0</v>
      </c>
      <c r="M24" s="94">
        <f>(L24*M9)</f>
        <v>0</v>
      </c>
      <c r="N24" s="94">
        <f>(L24*N9)</f>
        <v>0</v>
      </c>
      <c r="O24" s="104">
        <f>L24*O9</f>
        <v>0</v>
      </c>
      <c r="P24" s="95">
        <f t="shared" si="5"/>
        <v>0</v>
      </c>
      <c r="Q24" s="96">
        <f t="shared" si="6"/>
        <v>0</v>
      </c>
      <c r="R24" s="105">
        <f t="shared" si="0"/>
        <v>0</v>
      </c>
      <c r="S24" s="98">
        <f t="shared" si="7"/>
        <v>0</v>
      </c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</row>
    <row r="25" spans="2:260" s="5" customFormat="1" ht="18" customHeight="1">
      <c r="B25" s="99">
        <v>16</v>
      </c>
      <c r="C25" s="100"/>
      <c r="D25" s="101"/>
      <c r="E25" s="89">
        <v>12537.87</v>
      </c>
      <c r="F25" s="90">
        <v>0</v>
      </c>
      <c r="G25" s="91">
        <f t="shared" si="1"/>
        <v>0</v>
      </c>
      <c r="H25" s="89">
        <v>626.89</v>
      </c>
      <c r="I25" s="90">
        <v>0</v>
      </c>
      <c r="J25" s="103">
        <f t="shared" si="2"/>
        <v>0</v>
      </c>
      <c r="K25" s="93">
        <f t="shared" si="3"/>
        <v>0</v>
      </c>
      <c r="L25" s="94">
        <f t="shared" si="4"/>
        <v>0</v>
      </c>
      <c r="M25" s="94">
        <f>(L25*M9)</f>
        <v>0</v>
      </c>
      <c r="N25" s="94">
        <f>(L25*N9)</f>
        <v>0</v>
      </c>
      <c r="O25" s="104">
        <f>L25*O9</f>
        <v>0</v>
      </c>
      <c r="P25" s="95">
        <f t="shared" si="5"/>
        <v>0</v>
      </c>
      <c r="Q25" s="96">
        <f t="shared" si="6"/>
        <v>0</v>
      </c>
      <c r="R25" s="105">
        <f t="shared" si="0"/>
        <v>0</v>
      </c>
      <c r="S25" s="98">
        <f t="shared" si="7"/>
        <v>0</v>
      </c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</row>
    <row r="26" spans="2:260" s="5" customFormat="1" ht="18" customHeight="1">
      <c r="B26" s="99">
        <v>17</v>
      </c>
      <c r="C26" s="100"/>
      <c r="D26" s="101"/>
      <c r="E26" s="89">
        <v>12537.87</v>
      </c>
      <c r="F26" s="90">
        <v>0</v>
      </c>
      <c r="G26" s="91">
        <f t="shared" si="1"/>
        <v>0</v>
      </c>
      <c r="H26" s="89">
        <v>626.89</v>
      </c>
      <c r="I26" s="90">
        <v>0</v>
      </c>
      <c r="J26" s="103">
        <f t="shared" si="2"/>
        <v>0</v>
      </c>
      <c r="K26" s="93">
        <f t="shared" si="3"/>
        <v>0</v>
      </c>
      <c r="L26" s="94">
        <f t="shared" si="4"/>
        <v>0</v>
      </c>
      <c r="M26" s="94">
        <f>(L26*M9)</f>
        <v>0</v>
      </c>
      <c r="N26" s="94">
        <f>(L26*N9)</f>
        <v>0</v>
      </c>
      <c r="O26" s="104">
        <f>L26*O9</f>
        <v>0</v>
      </c>
      <c r="P26" s="95">
        <f t="shared" si="5"/>
        <v>0</v>
      </c>
      <c r="Q26" s="96">
        <f t="shared" si="6"/>
        <v>0</v>
      </c>
      <c r="R26" s="105">
        <f t="shared" si="0"/>
        <v>0</v>
      </c>
      <c r="S26" s="98">
        <f t="shared" si="7"/>
        <v>0</v>
      </c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</row>
    <row r="27" spans="2:260" s="5" customFormat="1" ht="18" customHeight="1">
      <c r="B27" s="99">
        <v>18</v>
      </c>
      <c r="C27" s="100"/>
      <c r="D27" s="101"/>
      <c r="E27" s="89">
        <v>12537.87</v>
      </c>
      <c r="F27" s="90">
        <v>0</v>
      </c>
      <c r="G27" s="91">
        <f t="shared" si="1"/>
        <v>0</v>
      </c>
      <c r="H27" s="89">
        <v>626.89</v>
      </c>
      <c r="I27" s="90">
        <v>0</v>
      </c>
      <c r="J27" s="103">
        <f t="shared" si="2"/>
        <v>0</v>
      </c>
      <c r="K27" s="93">
        <f t="shared" si="3"/>
        <v>0</v>
      </c>
      <c r="L27" s="94">
        <f t="shared" si="4"/>
        <v>0</v>
      </c>
      <c r="M27" s="94">
        <f>(L27*M9)</f>
        <v>0</v>
      </c>
      <c r="N27" s="94">
        <f>(L27*N9)</f>
        <v>0</v>
      </c>
      <c r="O27" s="104">
        <f>L27*O9</f>
        <v>0</v>
      </c>
      <c r="P27" s="95">
        <f t="shared" si="5"/>
        <v>0</v>
      </c>
      <c r="Q27" s="96">
        <f t="shared" si="6"/>
        <v>0</v>
      </c>
      <c r="R27" s="105">
        <f t="shared" si="0"/>
        <v>0</v>
      </c>
      <c r="S27" s="98">
        <f t="shared" si="7"/>
        <v>0</v>
      </c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</row>
    <row r="28" spans="2:260" s="5" customFormat="1" ht="18" customHeight="1">
      <c r="B28" s="99">
        <v>19</v>
      </c>
      <c r="C28" s="100"/>
      <c r="D28" s="101"/>
      <c r="E28" s="89">
        <v>12537.87</v>
      </c>
      <c r="F28" s="90">
        <v>0</v>
      </c>
      <c r="G28" s="91">
        <f t="shared" si="1"/>
        <v>0</v>
      </c>
      <c r="H28" s="89">
        <v>626.89</v>
      </c>
      <c r="I28" s="90">
        <v>0</v>
      </c>
      <c r="J28" s="103">
        <f t="shared" si="2"/>
        <v>0</v>
      </c>
      <c r="K28" s="93">
        <f t="shared" si="3"/>
        <v>0</v>
      </c>
      <c r="L28" s="94">
        <f t="shared" si="4"/>
        <v>0</v>
      </c>
      <c r="M28" s="94">
        <f>(L28*M9)</f>
        <v>0</v>
      </c>
      <c r="N28" s="94">
        <f>(L28*N9)</f>
        <v>0</v>
      </c>
      <c r="O28" s="104">
        <f>L28*O9</f>
        <v>0</v>
      </c>
      <c r="P28" s="95">
        <f t="shared" si="5"/>
        <v>0</v>
      </c>
      <c r="Q28" s="96">
        <f t="shared" si="6"/>
        <v>0</v>
      </c>
      <c r="R28" s="105">
        <f t="shared" si="0"/>
        <v>0</v>
      </c>
      <c r="S28" s="98">
        <f t="shared" si="7"/>
        <v>0</v>
      </c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</row>
    <row r="29" spans="2:260" s="5" customFormat="1" ht="18" customHeight="1">
      <c r="B29" s="99">
        <v>20</v>
      </c>
      <c r="C29" s="100"/>
      <c r="D29" s="101"/>
      <c r="E29" s="89">
        <v>12537.87</v>
      </c>
      <c r="F29" s="90">
        <v>0</v>
      </c>
      <c r="G29" s="91">
        <f t="shared" si="1"/>
        <v>0</v>
      </c>
      <c r="H29" s="89">
        <v>626.89</v>
      </c>
      <c r="I29" s="90">
        <v>0</v>
      </c>
      <c r="J29" s="103">
        <f t="shared" si="2"/>
        <v>0</v>
      </c>
      <c r="K29" s="93">
        <f t="shared" si="3"/>
        <v>0</v>
      </c>
      <c r="L29" s="94">
        <f t="shared" si="4"/>
        <v>0</v>
      </c>
      <c r="M29" s="94">
        <f>(L29*M9)</f>
        <v>0</v>
      </c>
      <c r="N29" s="94">
        <f>(L29*N9)</f>
        <v>0</v>
      </c>
      <c r="O29" s="106">
        <f>(L29*O9)</f>
        <v>0</v>
      </c>
      <c r="P29" s="95">
        <f t="shared" si="5"/>
        <v>0</v>
      </c>
      <c r="Q29" s="96">
        <f t="shared" si="6"/>
        <v>0</v>
      </c>
      <c r="R29" s="105">
        <f t="shared" si="0"/>
        <v>0</v>
      </c>
      <c r="S29" s="98">
        <f t="shared" si="7"/>
        <v>0</v>
      </c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</row>
    <row r="30" spans="2:260" s="5" customFormat="1" ht="18" customHeight="1">
      <c r="B30" s="99">
        <v>21</v>
      </c>
      <c r="C30" s="107"/>
      <c r="D30" s="108"/>
      <c r="E30" s="89">
        <v>12537.87</v>
      </c>
      <c r="F30" s="90">
        <v>0</v>
      </c>
      <c r="G30" s="91">
        <f t="shared" si="1"/>
        <v>0</v>
      </c>
      <c r="H30" s="89">
        <v>626.89</v>
      </c>
      <c r="I30" s="90">
        <v>0</v>
      </c>
      <c r="J30" s="103">
        <f t="shared" si="2"/>
        <v>0</v>
      </c>
      <c r="K30" s="93">
        <f t="shared" si="3"/>
        <v>0</v>
      </c>
      <c r="L30" s="94">
        <f t="shared" si="4"/>
        <v>0</v>
      </c>
      <c r="M30" s="94">
        <f>(L30*M9)</f>
        <v>0</v>
      </c>
      <c r="N30" s="94">
        <f>(L30*N9)</f>
        <v>0</v>
      </c>
      <c r="O30" s="106">
        <f>L30*O9</f>
        <v>0</v>
      </c>
      <c r="P30" s="95">
        <f t="shared" si="5"/>
        <v>0</v>
      </c>
      <c r="Q30" s="96">
        <f t="shared" si="6"/>
        <v>0</v>
      </c>
      <c r="R30" s="105">
        <f t="shared" si="0"/>
        <v>0</v>
      </c>
      <c r="S30" s="98">
        <f t="shared" si="7"/>
        <v>0</v>
      </c>
    </row>
    <row r="31" spans="2:260" s="5" customFormat="1" ht="18" customHeight="1">
      <c r="B31" s="99">
        <v>22</v>
      </c>
      <c r="C31" s="107"/>
      <c r="D31" s="108"/>
      <c r="E31" s="89">
        <v>12537.87</v>
      </c>
      <c r="F31" s="90">
        <v>0</v>
      </c>
      <c r="G31" s="91">
        <f t="shared" si="1"/>
        <v>0</v>
      </c>
      <c r="H31" s="89">
        <v>626.89</v>
      </c>
      <c r="I31" s="90">
        <v>0</v>
      </c>
      <c r="J31" s="103">
        <f t="shared" si="2"/>
        <v>0</v>
      </c>
      <c r="K31" s="93">
        <f t="shared" si="3"/>
        <v>0</v>
      </c>
      <c r="L31" s="94">
        <f t="shared" si="4"/>
        <v>0</v>
      </c>
      <c r="M31" s="94">
        <f>(L31*M9)</f>
        <v>0</v>
      </c>
      <c r="N31" s="94">
        <f>(L31*N9)</f>
        <v>0</v>
      </c>
      <c r="O31" s="106">
        <f>L31*O9</f>
        <v>0</v>
      </c>
      <c r="P31" s="95">
        <f t="shared" si="5"/>
        <v>0</v>
      </c>
      <c r="Q31" s="96">
        <f t="shared" si="6"/>
        <v>0</v>
      </c>
      <c r="R31" s="105">
        <f t="shared" si="0"/>
        <v>0</v>
      </c>
      <c r="S31" s="98">
        <f t="shared" si="7"/>
        <v>0</v>
      </c>
    </row>
    <row r="32" spans="2:260" s="5" customFormat="1" ht="18" customHeight="1">
      <c r="B32" s="99">
        <v>23</v>
      </c>
      <c r="C32" s="107"/>
      <c r="D32" s="108"/>
      <c r="E32" s="89">
        <v>12537.87</v>
      </c>
      <c r="F32" s="90">
        <v>0</v>
      </c>
      <c r="G32" s="91">
        <f t="shared" si="1"/>
        <v>0</v>
      </c>
      <c r="H32" s="89">
        <v>626.89</v>
      </c>
      <c r="I32" s="90">
        <v>0</v>
      </c>
      <c r="J32" s="103">
        <f t="shared" si="2"/>
        <v>0</v>
      </c>
      <c r="K32" s="93">
        <f t="shared" si="3"/>
        <v>0</v>
      </c>
      <c r="L32" s="94">
        <f t="shared" si="4"/>
        <v>0</v>
      </c>
      <c r="M32" s="94">
        <f>(L32*M9)</f>
        <v>0</v>
      </c>
      <c r="N32" s="94">
        <f>(L32*N9)</f>
        <v>0</v>
      </c>
      <c r="O32" s="106">
        <f>L32*O9</f>
        <v>0</v>
      </c>
      <c r="P32" s="95">
        <f t="shared" si="5"/>
        <v>0</v>
      </c>
      <c r="Q32" s="96">
        <f t="shared" si="6"/>
        <v>0</v>
      </c>
      <c r="R32" s="105">
        <f t="shared" si="0"/>
        <v>0</v>
      </c>
      <c r="S32" s="98">
        <f t="shared" si="7"/>
        <v>0</v>
      </c>
    </row>
    <row r="33" spans="2:19" s="5" customFormat="1" ht="18" customHeight="1">
      <c r="B33" s="99">
        <v>24</v>
      </c>
      <c r="C33" s="107"/>
      <c r="D33" s="108"/>
      <c r="E33" s="89">
        <v>12537.87</v>
      </c>
      <c r="F33" s="90">
        <v>0</v>
      </c>
      <c r="G33" s="91">
        <f t="shared" si="1"/>
        <v>0</v>
      </c>
      <c r="H33" s="89">
        <v>626.89</v>
      </c>
      <c r="I33" s="90">
        <v>0</v>
      </c>
      <c r="J33" s="103">
        <f t="shared" si="2"/>
        <v>0</v>
      </c>
      <c r="K33" s="93">
        <f t="shared" si="3"/>
        <v>0</v>
      </c>
      <c r="L33" s="94">
        <f t="shared" si="4"/>
        <v>0</v>
      </c>
      <c r="M33" s="94">
        <f>(L33*M9)</f>
        <v>0</v>
      </c>
      <c r="N33" s="94">
        <f>(L33*N9)</f>
        <v>0</v>
      </c>
      <c r="O33" s="106">
        <f>L33*O9</f>
        <v>0</v>
      </c>
      <c r="P33" s="95">
        <f t="shared" si="5"/>
        <v>0</v>
      </c>
      <c r="Q33" s="96">
        <f t="shared" si="6"/>
        <v>0</v>
      </c>
      <c r="R33" s="105">
        <f t="shared" si="0"/>
        <v>0</v>
      </c>
      <c r="S33" s="98">
        <f t="shared" si="7"/>
        <v>0</v>
      </c>
    </row>
    <row r="34" spans="2:19" s="5" customFormat="1" ht="18" customHeight="1">
      <c r="B34" s="99">
        <v>25</v>
      </c>
      <c r="C34" s="107"/>
      <c r="D34" s="108"/>
      <c r="E34" s="89">
        <v>12537.87</v>
      </c>
      <c r="F34" s="90">
        <v>0</v>
      </c>
      <c r="G34" s="91">
        <f t="shared" si="1"/>
        <v>0</v>
      </c>
      <c r="H34" s="89">
        <v>626.89</v>
      </c>
      <c r="I34" s="90">
        <v>0</v>
      </c>
      <c r="J34" s="103">
        <f t="shared" si="2"/>
        <v>0</v>
      </c>
      <c r="K34" s="93">
        <f t="shared" si="3"/>
        <v>0</v>
      </c>
      <c r="L34" s="94">
        <f t="shared" si="4"/>
        <v>0</v>
      </c>
      <c r="M34" s="94">
        <f>(L34*M9)</f>
        <v>0</v>
      </c>
      <c r="N34" s="94">
        <f>(L34*N9)</f>
        <v>0</v>
      </c>
      <c r="O34" s="106">
        <f>L34*O9</f>
        <v>0</v>
      </c>
      <c r="P34" s="95">
        <f t="shared" si="5"/>
        <v>0</v>
      </c>
      <c r="Q34" s="96">
        <f t="shared" si="6"/>
        <v>0</v>
      </c>
      <c r="R34" s="105">
        <f t="shared" si="0"/>
        <v>0</v>
      </c>
      <c r="S34" s="98">
        <f t="shared" si="7"/>
        <v>0</v>
      </c>
    </row>
    <row r="35" spans="2:19" s="5" customFormat="1" ht="18" customHeight="1">
      <c r="B35" s="99">
        <v>26</v>
      </c>
      <c r="C35" s="107"/>
      <c r="D35" s="108"/>
      <c r="E35" s="89">
        <v>12537.87</v>
      </c>
      <c r="F35" s="90">
        <v>0</v>
      </c>
      <c r="G35" s="91">
        <f t="shared" si="1"/>
        <v>0</v>
      </c>
      <c r="H35" s="89">
        <v>626.89</v>
      </c>
      <c r="I35" s="90">
        <v>0</v>
      </c>
      <c r="J35" s="103">
        <f t="shared" si="2"/>
        <v>0</v>
      </c>
      <c r="K35" s="93">
        <f t="shared" si="3"/>
        <v>0</v>
      </c>
      <c r="L35" s="94">
        <f t="shared" si="4"/>
        <v>0</v>
      </c>
      <c r="M35" s="94">
        <f>(L35*M9)</f>
        <v>0</v>
      </c>
      <c r="N35" s="94">
        <f>(L35*N9)</f>
        <v>0</v>
      </c>
      <c r="O35" s="106">
        <f>L35*O9</f>
        <v>0</v>
      </c>
      <c r="P35" s="95">
        <f t="shared" si="5"/>
        <v>0</v>
      </c>
      <c r="Q35" s="96">
        <f t="shared" si="6"/>
        <v>0</v>
      </c>
      <c r="R35" s="105">
        <f t="shared" si="0"/>
        <v>0</v>
      </c>
      <c r="S35" s="98">
        <f t="shared" si="7"/>
        <v>0</v>
      </c>
    </row>
    <row r="36" spans="2:19" s="17" customFormat="1" ht="18" customHeight="1">
      <c r="B36" s="99">
        <v>27</v>
      </c>
      <c r="C36" s="107"/>
      <c r="D36" s="108"/>
      <c r="E36" s="89">
        <v>12537.87</v>
      </c>
      <c r="F36" s="90">
        <v>0</v>
      </c>
      <c r="G36" s="91">
        <f t="shared" si="1"/>
        <v>0</v>
      </c>
      <c r="H36" s="89">
        <v>626.89</v>
      </c>
      <c r="I36" s="90">
        <v>0</v>
      </c>
      <c r="J36" s="103">
        <f t="shared" si="2"/>
        <v>0</v>
      </c>
      <c r="K36" s="93">
        <f t="shared" si="3"/>
        <v>0</v>
      </c>
      <c r="L36" s="94">
        <f t="shared" si="4"/>
        <v>0</v>
      </c>
      <c r="M36" s="94">
        <f>(L36*M9)</f>
        <v>0</v>
      </c>
      <c r="N36" s="94">
        <f>(L36*N9)</f>
        <v>0</v>
      </c>
      <c r="O36" s="106">
        <f>L36*O9</f>
        <v>0</v>
      </c>
      <c r="P36" s="95">
        <f t="shared" si="5"/>
        <v>0</v>
      </c>
      <c r="Q36" s="96">
        <f t="shared" si="6"/>
        <v>0</v>
      </c>
      <c r="R36" s="105">
        <f t="shared" si="0"/>
        <v>0</v>
      </c>
      <c r="S36" s="98">
        <f t="shared" si="7"/>
        <v>0</v>
      </c>
    </row>
    <row r="37" spans="2:19" s="5" customFormat="1" ht="18" customHeight="1">
      <c r="B37" s="99">
        <v>28</v>
      </c>
      <c r="C37" s="107"/>
      <c r="D37" s="108"/>
      <c r="E37" s="89">
        <v>12537.87</v>
      </c>
      <c r="F37" s="90">
        <v>0</v>
      </c>
      <c r="G37" s="91">
        <f t="shared" si="1"/>
        <v>0</v>
      </c>
      <c r="H37" s="89">
        <v>626.89</v>
      </c>
      <c r="I37" s="90">
        <v>0</v>
      </c>
      <c r="J37" s="103">
        <f t="shared" si="2"/>
        <v>0</v>
      </c>
      <c r="K37" s="93">
        <f t="shared" si="3"/>
        <v>0</v>
      </c>
      <c r="L37" s="94">
        <f t="shared" si="4"/>
        <v>0</v>
      </c>
      <c r="M37" s="94">
        <f>(L37*M9)</f>
        <v>0</v>
      </c>
      <c r="N37" s="94">
        <f>(L37*N9)</f>
        <v>0</v>
      </c>
      <c r="O37" s="106">
        <f>L37*O9</f>
        <v>0</v>
      </c>
      <c r="P37" s="95">
        <f t="shared" si="5"/>
        <v>0</v>
      </c>
      <c r="Q37" s="96">
        <f t="shared" si="6"/>
        <v>0</v>
      </c>
      <c r="R37" s="105">
        <f t="shared" si="0"/>
        <v>0</v>
      </c>
      <c r="S37" s="98">
        <f t="shared" si="7"/>
        <v>0</v>
      </c>
    </row>
    <row r="38" spans="2:19" s="5" customFormat="1" ht="18" customHeight="1">
      <c r="B38" s="99">
        <v>29</v>
      </c>
      <c r="C38" s="107"/>
      <c r="D38" s="108"/>
      <c r="E38" s="89">
        <v>12537.87</v>
      </c>
      <c r="F38" s="90">
        <v>0</v>
      </c>
      <c r="G38" s="91">
        <f t="shared" si="1"/>
        <v>0</v>
      </c>
      <c r="H38" s="89">
        <v>626.89</v>
      </c>
      <c r="I38" s="90">
        <v>0</v>
      </c>
      <c r="J38" s="103">
        <f t="shared" si="2"/>
        <v>0</v>
      </c>
      <c r="K38" s="93">
        <f t="shared" si="3"/>
        <v>0</v>
      </c>
      <c r="L38" s="94">
        <f t="shared" si="4"/>
        <v>0</v>
      </c>
      <c r="M38" s="94">
        <f>(L38*M9)</f>
        <v>0</v>
      </c>
      <c r="N38" s="94">
        <f>(L38*N9)</f>
        <v>0</v>
      </c>
      <c r="O38" s="106">
        <f>L38*O9</f>
        <v>0</v>
      </c>
      <c r="P38" s="95">
        <f t="shared" si="5"/>
        <v>0</v>
      </c>
      <c r="Q38" s="96">
        <f t="shared" si="6"/>
        <v>0</v>
      </c>
      <c r="R38" s="105">
        <f t="shared" si="0"/>
        <v>0</v>
      </c>
      <c r="S38" s="98">
        <f t="shared" si="7"/>
        <v>0</v>
      </c>
    </row>
    <row r="39" spans="2:19" s="5" customFormat="1" ht="18" customHeight="1">
      <c r="B39" s="99">
        <v>30</v>
      </c>
      <c r="C39" s="107"/>
      <c r="D39" s="108"/>
      <c r="E39" s="89">
        <v>12537.87</v>
      </c>
      <c r="F39" s="90">
        <v>0</v>
      </c>
      <c r="G39" s="91">
        <f t="shared" si="1"/>
        <v>0</v>
      </c>
      <c r="H39" s="89">
        <v>626.89</v>
      </c>
      <c r="I39" s="90">
        <v>0</v>
      </c>
      <c r="J39" s="103">
        <f t="shared" si="2"/>
        <v>0</v>
      </c>
      <c r="K39" s="93">
        <f t="shared" si="3"/>
        <v>0</v>
      </c>
      <c r="L39" s="94">
        <f t="shared" si="4"/>
        <v>0</v>
      </c>
      <c r="M39" s="94">
        <f>(L39*M9)</f>
        <v>0</v>
      </c>
      <c r="N39" s="94">
        <f>(L39*N9)</f>
        <v>0</v>
      </c>
      <c r="O39" s="106">
        <f>L39*O9</f>
        <v>0</v>
      </c>
      <c r="P39" s="95">
        <f t="shared" si="5"/>
        <v>0</v>
      </c>
      <c r="Q39" s="96">
        <f t="shared" si="6"/>
        <v>0</v>
      </c>
      <c r="R39" s="105">
        <f t="shared" si="0"/>
        <v>0</v>
      </c>
      <c r="S39" s="98">
        <f t="shared" si="7"/>
        <v>0</v>
      </c>
    </row>
    <row r="40" spans="2:19" s="5" customFormat="1" ht="18" customHeight="1">
      <c r="B40" s="99">
        <v>31</v>
      </c>
      <c r="C40" s="107"/>
      <c r="D40" s="108"/>
      <c r="E40" s="89">
        <v>12537.87</v>
      </c>
      <c r="F40" s="90">
        <v>0</v>
      </c>
      <c r="G40" s="91">
        <f t="shared" si="1"/>
        <v>0</v>
      </c>
      <c r="H40" s="89">
        <v>626.89</v>
      </c>
      <c r="I40" s="90">
        <v>0</v>
      </c>
      <c r="J40" s="103">
        <f t="shared" si="2"/>
        <v>0</v>
      </c>
      <c r="K40" s="93">
        <f t="shared" si="3"/>
        <v>0</v>
      </c>
      <c r="L40" s="94">
        <f t="shared" si="4"/>
        <v>0</v>
      </c>
      <c r="M40" s="94">
        <f>(L40*M9)</f>
        <v>0</v>
      </c>
      <c r="N40" s="94">
        <f>(L40*N9)</f>
        <v>0</v>
      </c>
      <c r="O40" s="106">
        <f>L40*O9</f>
        <v>0</v>
      </c>
      <c r="P40" s="95">
        <f t="shared" si="5"/>
        <v>0</v>
      </c>
      <c r="Q40" s="96">
        <f t="shared" si="6"/>
        <v>0</v>
      </c>
      <c r="R40" s="105">
        <f t="shared" si="0"/>
        <v>0</v>
      </c>
      <c r="S40" s="98">
        <f t="shared" si="7"/>
        <v>0</v>
      </c>
    </row>
    <row r="41" spans="2:19" s="5" customFormat="1" ht="18" customHeight="1">
      <c r="B41" s="99">
        <v>32</v>
      </c>
      <c r="C41" s="107"/>
      <c r="D41" s="108"/>
      <c r="E41" s="89">
        <v>12537.87</v>
      </c>
      <c r="F41" s="90">
        <v>0</v>
      </c>
      <c r="G41" s="91">
        <f t="shared" si="1"/>
        <v>0</v>
      </c>
      <c r="H41" s="89">
        <v>626.89</v>
      </c>
      <c r="I41" s="90">
        <v>0</v>
      </c>
      <c r="J41" s="103">
        <f t="shared" si="2"/>
        <v>0</v>
      </c>
      <c r="K41" s="93">
        <f t="shared" si="3"/>
        <v>0</v>
      </c>
      <c r="L41" s="94">
        <f t="shared" si="4"/>
        <v>0</v>
      </c>
      <c r="M41" s="94">
        <f>(L41*M9)</f>
        <v>0</v>
      </c>
      <c r="N41" s="94">
        <f>(L41*N9)</f>
        <v>0</v>
      </c>
      <c r="O41" s="106">
        <f>L41*O9</f>
        <v>0</v>
      </c>
      <c r="P41" s="95">
        <f t="shared" si="5"/>
        <v>0</v>
      </c>
      <c r="Q41" s="96">
        <f t="shared" si="6"/>
        <v>0</v>
      </c>
      <c r="R41" s="105">
        <f t="shared" si="0"/>
        <v>0</v>
      </c>
      <c r="S41" s="98">
        <f t="shared" si="7"/>
        <v>0</v>
      </c>
    </row>
    <row r="42" spans="2:19" s="5" customFormat="1" ht="18" customHeight="1">
      <c r="B42" s="99">
        <v>33</v>
      </c>
      <c r="C42" s="107"/>
      <c r="D42" s="108"/>
      <c r="E42" s="89">
        <v>12537.87</v>
      </c>
      <c r="F42" s="90">
        <v>0</v>
      </c>
      <c r="G42" s="91">
        <f t="shared" si="1"/>
        <v>0</v>
      </c>
      <c r="H42" s="89">
        <v>626.89</v>
      </c>
      <c r="I42" s="90">
        <v>0</v>
      </c>
      <c r="J42" s="103">
        <f t="shared" si="2"/>
        <v>0</v>
      </c>
      <c r="K42" s="93">
        <f t="shared" si="3"/>
        <v>0</v>
      </c>
      <c r="L42" s="94">
        <f t="shared" si="4"/>
        <v>0</v>
      </c>
      <c r="M42" s="94">
        <f>(L42*M9)</f>
        <v>0</v>
      </c>
      <c r="N42" s="94">
        <f>(L42*N9)</f>
        <v>0</v>
      </c>
      <c r="O42" s="106">
        <f>L42*O9</f>
        <v>0</v>
      </c>
      <c r="P42" s="95">
        <f t="shared" si="5"/>
        <v>0</v>
      </c>
      <c r="Q42" s="96">
        <f t="shared" si="6"/>
        <v>0</v>
      </c>
      <c r="R42" s="105">
        <f t="shared" ref="R42:R73" si="8">SUM(G42+J42)*5%</f>
        <v>0</v>
      </c>
      <c r="S42" s="98">
        <f t="shared" si="7"/>
        <v>0</v>
      </c>
    </row>
    <row r="43" spans="2:19" s="5" customFormat="1" ht="18" customHeight="1">
      <c r="B43" s="99">
        <v>34</v>
      </c>
      <c r="C43" s="109"/>
      <c r="D43" s="108"/>
      <c r="E43" s="89">
        <v>12537.87</v>
      </c>
      <c r="F43" s="90">
        <v>0</v>
      </c>
      <c r="G43" s="91">
        <f t="shared" si="1"/>
        <v>0</v>
      </c>
      <c r="H43" s="89">
        <v>626.89</v>
      </c>
      <c r="I43" s="90">
        <v>0</v>
      </c>
      <c r="J43" s="103">
        <f t="shared" si="2"/>
        <v>0</v>
      </c>
      <c r="K43" s="93">
        <f t="shared" si="3"/>
        <v>0</v>
      </c>
      <c r="L43" s="94">
        <f t="shared" si="4"/>
        <v>0</v>
      </c>
      <c r="M43" s="94">
        <f>(L43*M9)</f>
        <v>0</v>
      </c>
      <c r="N43" s="94">
        <f>(L43*N9)</f>
        <v>0</v>
      </c>
      <c r="O43" s="106">
        <f>L43*O9</f>
        <v>0</v>
      </c>
      <c r="P43" s="95">
        <f t="shared" si="5"/>
        <v>0</v>
      </c>
      <c r="Q43" s="96">
        <f t="shared" si="6"/>
        <v>0</v>
      </c>
      <c r="R43" s="105">
        <f t="shared" si="8"/>
        <v>0</v>
      </c>
      <c r="S43" s="98">
        <f t="shared" si="7"/>
        <v>0</v>
      </c>
    </row>
    <row r="44" spans="2:19" s="5" customFormat="1" ht="18" customHeight="1">
      <c r="B44" s="99">
        <v>35</v>
      </c>
      <c r="C44" s="109"/>
      <c r="D44" s="108"/>
      <c r="E44" s="89">
        <v>12537.87</v>
      </c>
      <c r="F44" s="90">
        <v>0</v>
      </c>
      <c r="G44" s="91">
        <f t="shared" si="1"/>
        <v>0</v>
      </c>
      <c r="H44" s="89">
        <v>626.89</v>
      </c>
      <c r="I44" s="90">
        <v>0</v>
      </c>
      <c r="J44" s="103">
        <f t="shared" si="2"/>
        <v>0</v>
      </c>
      <c r="K44" s="93">
        <f t="shared" si="3"/>
        <v>0</v>
      </c>
      <c r="L44" s="94">
        <f t="shared" si="4"/>
        <v>0</v>
      </c>
      <c r="M44" s="94">
        <f>(L44*M9)</f>
        <v>0</v>
      </c>
      <c r="N44" s="94">
        <f>(L44*N9)</f>
        <v>0</v>
      </c>
      <c r="O44" s="106">
        <f>L44*O9</f>
        <v>0</v>
      </c>
      <c r="P44" s="95">
        <f t="shared" si="5"/>
        <v>0</v>
      </c>
      <c r="Q44" s="96">
        <f t="shared" si="6"/>
        <v>0</v>
      </c>
      <c r="R44" s="105">
        <f t="shared" si="8"/>
        <v>0</v>
      </c>
      <c r="S44" s="98">
        <f t="shared" si="7"/>
        <v>0</v>
      </c>
    </row>
    <row r="45" spans="2:19" s="5" customFormat="1" ht="18" customHeight="1">
      <c r="B45" s="99">
        <v>36</v>
      </c>
      <c r="C45" s="109"/>
      <c r="D45" s="108"/>
      <c r="E45" s="89">
        <v>12537.87</v>
      </c>
      <c r="F45" s="90">
        <v>0</v>
      </c>
      <c r="G45" s="91">
        <f t="shared" si="1"/>
        <v>0</v>
      </c>
      <c r="H45" s="89">
        <v>626.89</v>
      </c>
      <c r="I45" s="90">
        <v>0</v>
      </c>
      <c r="J45" s="103">
        <f t="shared" si="2"/>
        <v>0</v>
      </c>
      <c r="K45" s="93">
        <f t="shared" si="3"/>
        <v>0</v>
      </c>
      <c r="L45" s="94">
        <f t="shared" si="4"/>
        <v>0</v>
      </c>
      <c r="M45" s="94">
        <f>(L45*M9)</f>
        <v>0</v>
      </c>
      <c r="N45" s="94">
        <f>(L45*N9)</f>
        <v>0</v>
      </c>
      <c r="O45" s="106">
        <f>L45*O9</f>
        <v>0</v>
      </c>
      <c r="P45" s="95">
        <f t="shared" si="5"/>
        <v>0</v>
      </c>
      <c r="Q45" s="96">
        <f t="shared" si="6"/>
        <v>0</v>
      </c>
      <c r="R45" s="105">
        <f t="shared" si="8"/>
        <v>0</v>
      </c>
      <c r="S45" s="98">
        <f t="shared" si="7"/>
        <v>0</v>
      </c>
    </row>
    <row r="46" spans="2:19" s="5" customFormat="1" ht="18" customHeight="1">
      <c r="B46" s="99">
        <v>37</v>
      </c>
      <c r="C46" s="109"/>
      <c r="D46" s="108"/>
      <c r="E46" s="89">
        <v>12537.87</v>
      </c>
      <c r="F46" s="90">
        <v>0</v>
      </c>
      <c r="G46" s="91">
        <f t="shared" si="1"/>
        <v>0</v>
      </c>
      <c r="H46" s="89">
        <v>626.89</v>
      </c>
      <c r="I46" s="90">
        <v>0</v>
      </c>
      <c r="J46" s="103">
        <f t="shared" si="2"/>
        <v>0</v>
      </c>
      <c r="K46" s="93">
        <f t="shared" si="3"/>
        <v>0</v>
      </c>
      <c r="L46" s="94">
        <f t="shared" si="4"/>
        <v>0</v>
      </c>
      <c r="M46" s="94">
        <f>(L46*M9)</f>
        <v>0</v>
      </c>
      <c r="N46" s="94">
        <f>(L46*N9)</f>
        <v>0</v>
      </c>
      <c r="O46" s="106">
        <f>L46*O9</f>
        <v>0</v>
      </c>
      <c r="P46" s="95">
        <f t="shared" si="5"/>
        <v>0</v>
      </c>
      <c r="Q46" s="96">
        <f t="shared" si="6"/>
        <v>0</v>
      </c>
      <c r="R46" s="105">
        <f t="shared" si="8"/>
        <v>0</v>
      </c>
      <c r="S46" s="98">
        <f t="shared" si="7"/>
        <v>0</v>
      </c>
    </row>
    <row r="47" spans="2:19" s="5" customFormat="1" ht="18" customHeight="1">
      <c r="B47" s="99">
        <v>38</v>
      </c>
      <c r="C47" s="109"/>
      <c r="D47" s="108"/>
      <c r="E47" s="89">
        <v>12537.87</v>
      </c>
      <c r="F47" s="90">
        <v>0</v>
      </c>
      <c r="G47" s="91">
        <f t="shared" si="1"/>
        <v>0</v>
      </c>
      <c r="H47" s="89">
        <v>626.89</v>
      </c>
      <c r="I47" s="90">
        <v>0</v>
      </c>
      <c r="J47" s="103">
        <f t="shared" si="2"/>
        <v>0</v>
      </c>
      <c r="K47" s="93">
        <f t="shared" si="3"/>
        <v>0</v>
      </c>
      <c r="L47" s="94">
        <f t="shared" si="4"/>
        <v>0</v>
      </c>
      <c r="M47" s="94">
        <f>(L47*M9)</f>
        <v>0</v>
      </c>
      <c r="N47" s="94">
        <f>(L47*N9)</f>
        <v>0</v>
      </c>
      <c r="O47" s="106">
        <f>L47*O9</f>
        <v>0</v>
      </c>
      <c r="P47" s="95">
        <f t="shared" si="5"/>
        <v>0</v>
      </c>
      <c r="Q47" s="96">
        <f t="shared" si="6"/>
        <v>0</v>
      </c>
      <c r="R47" s="105">
        <f t="shared" si="8"/>
        <v>0</v>
      </c>
      <c r="S47" s="98">
        <f t="shared" si="7"/>
        <v>0</v>
      </c>
    </row>
    <row r="48" spans="2:19" s="5" customFormat="1" ht="18" customHeight="1">
      <c r="B48" s="99">
        <v>39</v>
      </c>
      <c r="C48" s="109"/>
      <c r="D48" s="108"/>
      <c r="E48" s="89">
        <v>12537.87</v>
      </c>
      <c r="F48" s="90">
        <v>0</v>
      </c>
      <c r="G48" s="91">
        <f t="shared" si="1"/>
        <v>0</v>
      </c>
      <c r="H48" s="89">
        <v>626.89</v>
      </c>
      <c r="I48" s="90">
        <v>0</v>
      </c>
      <c r="J48" s="103">
        <f t="shared" si="2"/>
        <v>0</v>
      </c>
      <c r="K48" s="93">
        <f t="shared" si="3"/>
        <v>0</v>
      </c>
      <c r="L48" s="94">
        <f t="shared" si="4"/>
        <v>0</v>
      </c>
      <c r="M48" s="94">
        <f>(L48*M9)</f>
        <v>0</v>
      </c>
      <c r="N48" s="94">
        <f>(L48*N9)</f>
        <v>0</v>
      </c>
      <c r="O48" s="106">
        <f>L48*O9</f>
        <v>0</v>
      </c>
      <c r="P48" s="95">
        <f t="shared" si="5"/>
        <v>0</v>
      </c>
      <c r="Q48" s="96">
        <f t="shared" si="6"/>
        <v>0</v>
      </c>
      <c r="R48" s="105">
        <f t="shared" si="8"/>
        <v>0</v>
      </c>
      <c r="S48" s="98">
        <f t="shared" si="7"/>
        <v>0</v>
      </c>
    </row>
    <row r="49" spans="2:19" s="5" customFormat="1" ht="18" customHeight="1">
      <c r="B49" s="99">
        <v>40</v>
      </c>
      <c r="C49" s="109"/>
      <c r="D49" s="108"/>
      <c r="E49" s="89">
        <v>12537.87</v>
      </c>
      <c r="F49" s="90">
        <v>0</v>
      </c>
      <c r="G49" s="91">
        <f t="shared" si="1"/>
        <v>0</v>
      </c>
      <c r="H49" s="89">
        <v>626.89</v>
      </c>
      <c r="I49" s="90">
        <v>0</v>
      </c>
      <c r="J49" s="103">
        <f t="shared" si="2"/>
        <v>0</v>
      </c>
      <c r="K49" s="93">
        <f t="shared" si="3"/>
        <v>0</v>
      </c>
      <c r="L49" s="94">
        <f t="shared" si="4"/>
        <v>0</v>
      </c>
      <c r="M49" s="94">
        <f>(L49*M9)</f>
        <v>0</v>
      </c>
      <c r="N49" s="94">
        <f>(L49*N9)</f>
        <v>0</v>
      </c>
      <c r="O49" s="106">
        <f>L49*O9</f>
        <v>0</v>
      </c>
      <c r="P49" s="95">
        <f t="shared" si="5"/>
        <v>0</v>
      </c>
      <c r="Q49" s="96">
        <f t="shared" si="6"/>
        <v>0</v>
      </c>
      <c r="R49" s="105">
        <f t="shared" si="8"/>
        <v>0</v>
      </c>
      <c r="S49" s="98">
        <f t="shared" si="7"/>
        <v>0</v>
      </c>
    </row>
    <row r="50" spans="2:19" s="5" customFormat="1" ht="18" customHeight="1">
      <c r="B50" s="99">
        <v>41</v>
      </c>
      <c r="C50" s="109"/>
      <c r="D50" s="108"/>
      <c r="E50" s="89">
        <v>12537.87</v>
      </c>
      <c r="F50" s="90">
        <v>0</v>
      </c>
      <c r="G50" s="91">
        <f t="shared" si="1"/>
        <v>0</v>
      </c>
      <c r="H50" s="89">
        <v>626.89</v>
      </c>
      <c r="I50" s="90">
        <v>0</v>
      </c>
      <c r="J50" s="103">
        <f t="shared" si="2"/>
        <v>0</v>
      </c>
      <c r="K50" s="93">
        <f t="shared" si="3"/>
        <v>0</v>
      </c>
      <c r="L50" s="94">
        <f t="shared" si="4"/>
        <v>0</v>
      </c>
      <c r="M50" s="94">
        <f>(L50*M9)</f>
        <v>0</v>
      </c>
      <c r="N50" s="94">
        <f>(L50*N9)</f>
        <v>0</v>
      </c>
      <c r="O50" s="106">
        <f>L50*O9</f>
        <v>0</v>
      </c>
      <c r="P50" s="95">
        <f t="shared" si="5"/>
        <v>0</v>
      </c>
      <c r="Q50" s="96">
        <f t="shared" si="6"/>
        <v>0</v>
      </c>
      <c r="R50" s="105">
        <f t="shared" si="8"/>
        <v>0</v>
      </c>
      <c r="S50" s="98">
        <f t="shared" si="7"/>
        <v>0</v>
      </c>
    </row>
    <row r="51" spans="2:19" s="5" customFormat="1" ht="18" customHeight="1">
      <c r="B51" s="99">
        <v>42</v>
      </c>
      <c r="C51" s="109"/>
      <c r="D51" s="108"/>
      <c r="E51" s="89">
        <v>12537.87</v>
      </c>
      <c r="F51" s="90">
        <v>0</v>
      </c>
      <c r="G51" s="91">
        <f t="shared" si="1"/>
        <v>0</v>
      </c>
      <c r="H51" s="89">
        <v>626.89</v>
      </c>
      <c r="I51" s="90">
        <v>0</v>
      </c>
      <c r="J51" s="103">
        <f t="shared" si="2"/>
        <v>0</v>
      </c>
      <c r="K51" s="93">
        <f t="shared" si="3"/>
        <v>0</v>
      </c>
      <c r="L51" s="94">
        <f t="shared" si="4"/>
        <v>0</v>
      </c>
      <c r="M51" s="94">
        <f>(L51*M9)</f>
        <v>0</v>
      </c>
      <c r="N51" s="94">
        <f>(L51*N9)</f>
        <v>0</v>
      </c>
      <c r="O51" s="106">
        <f>L51*O9</f>
        <v>0</v>
      </c>
      <c r="P51" s="95">
        <f t="shared" si="5"/>
        <v>0</v>
      </c>
      <c r="Q51" s="96">
        <f t="shared" si="6"/>
        <v>0</v>
      </c>
      <c r="R51" s="105">
        <f t="shared" si="8"/>
        <v>0</v>
      </c>
      <c r="S51" s="98">
        <f t="shared" si="7"/>
        <v>0</v>
      </c>
    </row>
    <row r="52" spans="2:19" s="5" customFormat="1" ht="18" customHeight="1">
      <c r="B52" s="99">
        <v>43</v>
      </c>
      <c r="C52" s="109"/>
      <c r="D52" s="108"/>
      <c r="E52" s="89">
        <v>12537.87</v>
      </c>
      <c r="F52" s="90">
        <v>0</v>
      </c>
      <c r="G52" s="91">
        <f t="shared" si="1"/>
        <v>0</v>
      </c>
      <c r="H52" s="89">
        <v>626.89</v>
      </c>
      <c r="I52" s="90">
        <v>0</v>
      </c>
      <c r="J52" s="103">
        <f t="shared" si="2"/>
        <v>0</v>
      </c>
      <c r="K52" s="93">
        <f t="shared" si="3"/>
        <v>0</v>
      </c>
      <c r="L52" s="94">
        <f t="shared" si="4"/>
        <v>0</v>
      </c>
      <c r="M52" s="94">
        <f>(L52*M9)</f>
        <v>0</v>
      </c>
      <c r="N52" s="94">
        <f>(L52*N9)</f>
        <v>0</v>
      </c>
      <c r="O52" s="106">
        <f>L52*O9</f>
        <v>0</v>
      </c>
      <c r="P52" s="95">
        <f t="shared" si="5"/>
        <v>0</v>
      </c>
      <c r="Q52" s="96">
        <f t="shared" si="6"/>
        <v>0</v>
      </c>
      <c r="R52" s="105">
        <f t="shared" si="8"/>
        <v>0</v>
      </c>
      <c r="S52" s="98">
        <f t="shared" si="7"/>
        <v>0</v>
      </c>
    </row>
    <row r="53" spans="2:19" s="5" customFormat="1" ht="18" customHeight="1">
      <c r="B53" s="99">
        <v>44</v>
      </c>
      <c r="C53" s="109"/>
      <c r="D53" s="108"/>
      <c r="E53" s="89">
        <v>12537.87</v>
      </c>
      <c r="F53" s="90">
        <v>0</v>
      </c>
      <c r="G53" s="91">
        <f t="shared" si="1"/>
        <v>0</v>
      </c>
      <c r="H53" s="89">
        <v>626.89</v>
      </c>
      <c r="I53" s="90">
        <v>0</v>
      </c>
      <c r="J53" s="103">
        <f t="shared" si="2"/>
        <v>0</v>
      </c>
      <c r="K53" s="93">
        <f t="shared" si="3"/>
        <v>0</v>
      </c>
      <c r="L53" s="94">
        <f t="shared" si="4"/>
        <v>0</v>
      </c>
      <c r="M53" s="94">
        <f>(L53*M9)</f>
        <v>0</v>
      </c>
      <c r="N53" s="94">
        <f>(L53*N9)</f>
        <v>0</v>
      </c>
      <c r="O53" s="106">
        <f>L53*O9</f>
        <v>0</v>
      </c>
      <c r="P53" s="95">
        <f t="shared" si="5"/>
        <v>0</v>
      </c>
      <c r="Q53" s="96">
        <f t="shared" si="6"/>
        <v>0</v>
      </c>
      <c r="R53" s="105">
        <f t="shared" si="8"/>
        <v>0</v>
      </c>
      <c r="S53" s="98">
        <f t="shared" si="7"/>
        <v>0</v>
      </c>
    </row>
    <row r="54" spans="2:19" s="5" customFormat="1" ht="18" customHeight="1">
      <c r="B54" s="99">
        <v>45</v>
      </c>
      <c r="C54" s="109"/>
      <c r="D54" s="108"/>
      <c r="E54" s="89">
        <v>12537.87</v>
      </c>
      <c r="F54" s="90">
        <v>0</v>
      </c>
      <c r="G54" s="91">
        <f t="shared" si="1"/>
        <v>0</v>
      </c>
      <c r="H54" s="89">
        <v>626.89</v>
      </c>
      <c r="I54" s="90">
        <v>0</v>
      </c>
      <c r="J54" s="103">
        <f t="shared" si="2"/>
        <v>0</v>
      </c>
      <c r="K54" s="93">
        <f t="shared" si="3"/>
        <v>0</v>
      </c>
      <c r="L54" s="94">
        <f t="shared" si="4"/>
        <v>0</v>
      </c>
      <c r="M54" s="94">
        <f>(L54*M9)</f>
        <v>0</v>
      </c>
      <c r="N54" s="94">
        <f>(L54*N9)</f>
        <v>0</v>
      </c>
      <c r="O54" s="106">
        <f>L54*O9</f>
        <v>0</v>
      </c>
      <c r="P54" s="95">
        <f t="shared" si="5"/>
        <v>0</v>
      </c>
      <c r="Q54" s="96">
        <f t="shared" si="6"/>
        <v>0</v>
      </c>
      <c r="R54" s="105">
        <f t="shared" si="8"/>
        <v>0</v>
      </c>
      <c r="S54" s="98">
        <f t="shared" si="7"/>
        <v>0</v>
      </c>
    </row>
    <row r="55" spans="2:19" s="5" customFormat="1" ht="18" customHeight="1">
      <c r="B55" s="99">
        <v>46</v>
      </c>
      <c r="C55" s="109"/>
      <c r="D55" s="108"/>
      <c r="E55" s="89">
        <v>12537.87</v>
      </c>
      <c r="F55" s="90">
        <v>0</v>
      </c>
      <c r="G55" s="91">
        <f t="shared" si="1"/>
        <v>0</v>
      </c>
      <c r="H55" s="89">
        <v>626.89</v>
      </c>
      <c r="I55" s="90">
        <v>0</v>
      </c>
      <c r="J55" s="103">
        <f t="shared" si="2"/>
        <v>0</v>
      </c>
      <c r="K55" s="93">
        <f t="shared" si="3"/>
        <v>0</v>
      </c>
      <c r="L55" s="94">
        <f t="shared" si="4"/>
        <v>0</v>
      </c>
      <c r="M55" s="94">
        <f>(L55*M9)</f>
        <v>0</v>
      </c>
      <c r="N55" s="94">
        <f>(L55*N9)</f>
        <v>0</v>
      </c>
      <c r="O55" s="106">
        <f>L55*O9</f>
        <v>0</v>
      </c>
      <c r="P55" s="95">
        <f t="shared" si="5"/>
        <v>0</v>
      </c>
      <c r="Q55" s="96">
        <f t="shared" si="6"/>
        <v>0</v>
      </c>
      <c r="R55" s="105">
        <f t="shared" si="8"/>
        <v>0</v>
      </c>
      <c r="S55" s="98">
        <f t="shared" si="7"/>
        <v>0</v>
      </c>
    </row>
    <row r="56" spans="2:19" s="5" customFormat="1" ht="18" customHeight="1">
      <c r="B56" s="99">
        <v>47</v>
      </c>
      <c r="C56" s="109"/>
      <c r="D56" s="108"/>
      <c r="E56" s="89">
        <v>12537.87</v>
      </c>
      <c r="F56" s="90">
        <v>0</v>
      </c>
      <c r="G56" s="91">
        <f t="shared" si="1"/>
        <v>0</v>
      </c>
      <c r="H56" s="89">
        <v>626.89</v>
      </c>
      <c r="I56" s="90">
        <v>0</v>
      </c>
      <c r="J56" s="103">
        <f t="shared" si="2"/>
        <v>0</v>
      </c>
      <c r="K56" s="93">
        <f t="shared" si="3"/>
        <v>0</v>
      </c>
      <c r="L56" s="94">
        <f t="shared" si="4"/>
        <v>0</v>
      </c>
      <c r="M56" s="94">
        <f>(L56*M9)</f>
        <v>0</v>
      </c>
      <c r="N56" s="94">
        <f>(L56*N9)</f>
        <v>0</v>
      </c>
      <c r="O56" s="106">
        <f>L56*O9</f>
        <v>0</v>
      </c>
      <c r="P56" s="95">
        <f t="shared" si="5"/>
        <v>0</v>
      </c>
      <c r="Q56" s="96">
        <f t="shared" si="6"/>
        <v>0</v>
      </c>
      <c r="R56" s="105">
        <f t="shared" si="8"/>
        <v>0</v>
      </c>
      <c r="S56" s="98">
        <f t="shared" si="7"/>
        <v>0</v>
      </c>
    </row>
    <row r="57" spans="2:19" s="5" customFormat="1" ht="18" customHeight="1">
      <c r="B57" s="99">
        <v>48</v>
      </c>
      <c r="C57" s="109"/>
      <c r="D57" s="108"/>
      <c r="E57" s="89">
        <v>12537.87</v>
      </c>
      <c r="F57" s="90">
        <v>0</v>
      </c>
      <c r="G57" s="91">
        <f t="shared" si="1"/>
        <v>0</v>
      </c>
      <c r="H57" s="89">
        <v>626.89</v>
      </c>
      <c r="I57" s="90">
        <v>0</v>
      </c>
      <c r="J57" s="103">
        <f t="shared" si="2"/>
        <v>0</v>
      </c>
      <c r="K57" s="93">
        <f t="shared" si="3"/>
        <v>0</v>
      </c>
      <c r="L57" s="94">
        <f t="shared" si="4"/>
        <v>0</v>
      </c>
      <c r="M57" s="94">
        <f>(L57*M9)</f>
        <v>0</v>
      </c>
      <c r="N57" s="94">
        <f>(L57*N9)</f>
        <v>0</v>
      </c>
      <c r="O57" s="106">
        <f>L57*O9</f>
        <v>0</v>
      </c>
      <c r="P57" s="95">
        <f t="shared" si="5"/>
        <v>0</v>
      </c>
      <c r="Q57" s="96">
        <f t="shared" si="6"/>
        <v>0</v>
      </c>
      <c r="R57" s="105">
        <f t="shared" si="8"/>
        <v>0</v>
      </c>
      <c r="S57" s="98">
        <f t="shared" si="7"/>
        <v>0</v>
      </c>
    </row>
    <row r="58" spans="2:19" s="5" customFormat="1" ht="18" customHeight="1">
      <c r="B58" s="99">
        <v>49</v>
      </c>
      <c r="C58" s="109"/>
      <c r="D58" s="108"/>
      <c r="E58" s="89">
        <v>12537.87</v>
      </c>
      <c r="F58" s="90">
        <v>0</v>
      </c>
      <c r="G58" s="91">
        <f t="shared" si="1"/>
        <v>0</v>
      </c>
      <c r="H58" s="89">
        <v>626.89</v>
      </c>
      <c r="I58" s="90">
        <v>0</v>
      </c>
      <c r="J58" s="103">
        <f t="shared" si="2"/>
        <v>0</v>
      </c>
      <c r="K58" s="93">
        <f t="shared" si="3"/>
        <v>0</v>
      </c>
      <c r="L58" s="94">
        <f t="shared" si="4"/>
        <v>0</v>
      </c>
      <c r="M58" s="94">
        <f>(L58*M9)</f>
        <v>0</v>
      </c>
      <c r="N58" s="94">
        <f>(L58*N9)</f>
        <v>0</v>
      </c>
      <c r="O58" s="106">
        <f>L58*O9</f>
        <v>0</v>
      </c>
      <c r="P58" s="95">
        <f t="shared" si="5"/>
        <v>0</v>
      </c>
      <c r="Q58" s="96">
        <f t="shared" si="6"/>
        <v>0</v>
      </c>
      <c r="R58" s="105">
        <f t="shared" si="8"/>
        <v>0</v>
      </c>
      <c r="S58" s="98">
        <f t="shared" si="7"/>
        <v>0</v>
      </c>
    </row>
    <row r="59" spans="2:19" s="5" customFormat="1" ht="18" customHeight="1">
      <c r="B59" s="99">
        <v>50</v>
      </c>
      <c r="C59" s="109"/>
      <c r="D59" s="108"/>
      <c r="E59" s="89">
        <v>12537.87</v>
      </c>
      <c r="F59" s="90">
        <v>0</v>
      </c>
      <c r="G59" s="91">
        <f t="shared" si="1"/>
        <v>0</v>
      </c>
      <c r="H59" s="89">
        <v>626.89</v>
      </c>
      <c r="I59" s="90">
        <v>0</v>
      </c>
      <c r="J59" s="103">
        <f t="shared" si="2"/>
        <v>0</v>
      </c>
      <c r="K59" s="93">
        <f t="shared" si="3"/>
        <v>0</v>
      </c>
      <c r="L59" s="94">
        <f t="shared" si="4"/>
        <v>0</v>
      </c>
      <c r="M59" s="94">
        <f>(L59*M9)</f>
        <v>0</v>
      </c>
      <c r="N59" s="94">
        <f>(L59*N9)</f>
        <v>0</v>
      </c>
      <c r="O59" s="106">
        <f>L59*O9</f>
        <v>0</v>
      </c>
      <c r="P59" s="95">
        <f t="shared" si="5"/>
        <v>0</v>
      </c>
      <c r="Q59" s="96">
        <f t="shared" si="6"/>
        <v>0</v>
      </c>
      <c r="R59" s="105">
        <f t="shared" si="8"/>
        <v>0</v>
      </c>
      <c r="S59" s="98">
        <f t="shared" si="7"/>
        <v>0</v>
      </c>
    </row>
    <row r="60" spans="2:19" s="5" customFormat="1" ht="18" customHeight="1">
      <c r="B60" s="99">
        <v>51</v>
      </c>
      <c r="C60" s="109"/>
      <c r="D60" s="108"/>
      <c r="E60" s="89">
        <v>12537.87</v>
      </c>
      <c r="F60" s="90">
        <v>0</v>
      </c>
      <c r="G60" s="91">
        <f t="shared" si="1"/>
        <v>0</v>
      </c>
      <c r="H60" s="89">
        <v>626.89</v>
      </c>
      <c r="I60" s="90">
        <v>0</v>
      </c>
      <c r="J60" s="103">
        <f t="shared" si="2"/>
        <v>0</v>
      </c>
      <c r="K60" s="93">
        <f t="shared" si="3"/>
        <v>0</v>
      </c>
      <c r="L60" s="94">
        <f t="shared" si="4"/>
        <v>0</v>
      </c>
      <c r="M60" s="94">
        <f>(L60*M9)</f>
        <v>0</v>
      </c>
      <c r="N60" s="94">
        <f>(L60*N9)</f>
        <v>0</v>
      </c>
      <c r="O60" s="106">
        <f>L60*O9</f>
        <v>0</v>
      </c>
      <c r="P60" s="95">
        <f t="shared" si="5"/>
        <v>0</v>
      </c>
      <c r="Q60" s="96">
        <f t="shared" si="6"/>
        <v>0</v>
      </c>
      <c r="R60" s="105">
        <f t="shared" si="8"/>
        <v>0</v>
      </c>
      <c r="S60" s="98">
        <f t="shared" si="7"/>
        <v>0</v>
      </c>
    </row>
    <row r="61" spans="2:19" s="5" customFormat="1" ht="18" customHeight="1">
      <c r="B61" s="99">
        <v>52</v>
      </c>
      <c r="C61" s="109"/>
      <c r="D61" s="108"/>
      <c r="E61" s="89">
        <v>12537.87</v>
      </c>
      <c r="F61" s="90">
        <v>0</v>
      </c>
      <c r="G61" s="91">
        <f t="shared" si="1"/>
        <v>0</v>
      </c>
      <c r="H61" s="89">
        <v>626.89</v>
      </c>
      <c r="I61" s="90">
        <v>0</v>
      </c>
      <c r="J61" s="103">
        <f t="shared" si="2"/>
        <v>0</v>
      </c>
      <c r="K61" s="93">
        <f t="shared" si="3"/>
        <v>0</v>
      </c>
      <c r="L61" s="94">
        <f t="shared" si="4"/>
        <v>0</v>
      </c>
      <c r="M61" s="94">
        <f>(L61*M9)</f>
        <v>0</v>
      </c>
      <c r="N61" s="94">
        <f>(L61*N9)</f>
        <v>0</v>
      </c>
      <c r="O61" s="106">
        <f>L61*O9</f>
        <v>0</v>
      </c>
      <c r="P61" s="95">
        <f t="shared" si="5"/>
        <v>0</v>
      </c>
      <c r="Q61" s="96">
        <f t="shared" si="6"/>
        <v>0</v>
      </c>
      <c r="R61" s="105">
        <f t="shared" si="8"/>
        <v>0</v>
      </c>
      <c r="S61" s="98">
        <f t="shared" si="7"/>
        <v>0</v>
      </c>
    </row>
    <row r="62" spans="2:19" s="5" customFormat="1" ht="18" customHeight="1">
      <c r="B62" s="99">
        <v>53</v>
      </c>
      <c r="C62" s="109"/>
      <c r="D62" s="108"/>
      <c r="E62" s="89">
        <v>12537.87</v>
      </c>
      <c r="F62" s="90">
        <v>0</v>
      </c>
      <c r="G62" s="91">
        <f t="shared" si="1"/>
        <v>0</v>
      </c>
      <c r="H62" s="89">
        <v>626.89</v>
      </c>
      <c r="I62" s="90">
        <v>0</v>
      </c>
      <c r="J62" s="103">
        <f t="shared" si="2"/>
        <v>0</v>
      </c>
      <c r="K62" s="93">
        <f t="shared" si="3"/>
        <v>0</v>
      </c>
      <c r="L62" s="94">
        <f t="shared" si="4"/>
        <v>0</v>
      </c>
      <c r="M62" s="94">
        <f>(L62*M9)</f>
        <v>0</v>
      </c>
      <c r="N62" s="94">
        <f>(L62*N9)</f>
        <v>0</v>
      </c>
      <c r="O62" s="106">
        <f>L62*O9</f>
        <v>0</v>
      </c>
      <c r="P62" s="95">
        <f t="shared" si="5"/>
        <v>0</v>
      </c>
      <c r="Q62" s="96">
        <f t="shared" si="6"/>
        <v>0</v>
      </c>
      <c r="R62" s="105">
        <f t="shared" si="8"/>
        <v>0</v>
      </c>
      <c r="S62" s="98">
        <f t="shared" si="7"/>
        <v>0</v>
      </c>
    </row>
    <row r="63" spans="2:19" s="5" customFormat="1" ht="18" customHeight="1">
      <c r="B63" s="99">
        <v>54</v>
      </c>
      <c r="C63" s="107"/>
      <c r="D63" s="108"/>
      <c r="E63" s="89">
        <v>12537.87</v>
      </c>
      <c r="F63" s="90">
        <v>0</v>
      </c>
      <c r="G63" s="91">
        <f t="shared" si="1"/>
        <v>0</v>
      </c>
      <c r="H63" s="89">
        <v>626.89</v>
      </c>
      <c r="I63" s="90">
        <v>0</v>
      </c>
      <c r="J63" s="103">
        <f t="shared" si="2"/>
        <v>0</v>
      </c>
      <c r="K63" s="93">
        <f t="shared" si="3"/>
        <v>0</v>
      </c>
      <c r="L63" s="94">
        <f t="shared" si="4"/>
        <v>0</v>
      </c>
      <c r="M63" s="94">
        <f>(L63*M9)</f>
        <v>0</v>
      </c>
      <c r="N63" s="94">
        <f>(L63*N9)</f>
        <v>0</v>
      </c>
      <c r="O63" s="106">
        <f>L63*O9</f>
        <v>0</v>
      </c>
      <c r="P63" s="95">
        <f t="shared" si="5"/>
        <v>0</v>
      </c>
      <c r="Q63" s="96">
        <f t="shared" si="6"/>
        <v>0</v>
      </c>
      <c r="R63" s="105">
        <f t="shared" si="8"/>
        <v>0</v>
      </c>
      <c r="S63" s="98">
        <f t="shared" si="7"/>
        <v>0</v>
      </c>
    </row>
    <row r="64" spans="2:19" s="5" customFormat="1" ht="18" customHeight="1">
      <c r="B64" s="99">
        <v>55</v>
      </c>
      <c r="C64" s="107"/>
      <c r="D64" s="108"/>
      <c r="E64" s="89">
        <v>12537.87</v>
      </c>
      <c r="F64" s="90">
        <v>0</v>
      </c>
      <c r="G64" s="91">
        <f t="shared" si="1"/>
        <v>0</v>
      </c>
      <c r="H64" s="89">
        <v>626.89</v>
      </c>
      <c r="I64" s="90">
        <v>0</v>
      </c>
      <c r="J64" s="103">
        <f t="shared" si="2"/>
        <v>0</v>
      </c>
      <c r="K64" s="93">
        <f t="shared" si="3"/>
        <v>0</v>
      </c>
      <c r="L64" s="94">
        <f t="shared" si="4"/>
        <v>0</v>
      </c>
      <c r="M64" s="94">
        <f>(L64*M9)</f>
        <v>0</v>
      </c>
      <c r="N64" s="94">
        <f>(L64*N9)</f>
        <v>0</v>
      </c>
      <c r="O64" s="106">
        <f>L64*O9</f>
        <v>0</v>
      </c>
      <c r="P64" s="95">
        <f t="shared" si="5"/>
        <v>0</v>
      </c>
      <c r="Q64" s="96">
        <f t="shared" si="6"/>
        <v>0</v>
      </c>
      <c r="R64" s="105">
        <f t="shared" si="8"/>
        <v>0</v>
      </c>
      <c r="S64" s="98">
        <f t="shared" si="7"/>
        <v>0</v>
      </c>
    </row>
    <row r="65" spans="2:19" s="5" customFormat="1" ht="18" customHeight="1">
      <c r="B65" s="99">
        <v>56</v>
      </c>
      <c r="C65" s="107"/>
      <c r="D65" s="108"/>
      <c r="E65" s="89">
        <v>12537.87</v>
      </c>
      <c r="F65" s="90">
        <v>0</v>
      </c>
      <c r="G65" s="91">
        <f t="shared" si="1"/>
        <v>0</v>
      </c>
      <c r="H65" s="89">
        <v>626.89</v>
      </c>
      <c r="I65" s="90">
        <v>0</v>
      </c>
      <c r="J65" s="103">
        <f t="shared" si="2"/>
        <v>0</v>
      </c>
      <c r="K65" s="93">
        <f t="shared" si="3"/>
        <v>0</v>
      </c>
      <c r="L65" s="94">
        <f t="shared" si="4"/>
        <v>0</v>
      </c>
      <c r="M65" s="94">
        <f>(L65*M9)</f>
        <v>0</v>
      </c>
      <c r="N65" s="94">
        <f>(L65*N9)</f>
        <v>0</v>
      </c>
      <c r="O65" s="106">
        <f>L65*O9</f>
        <v>0</v>
      </c>
      <c r="P65" s="95">
        <f t="shared" si="5"/>
        <v>0</v>
      </c>
      <c r="Q65" s="96">
        <f t="shared" si="6"/>
        <v>0</v>
      </c>
      <c r="R65" s="105">
        <f t="shared" si="8"/>
        <v>0</v>
      </c>
      <c r="S65" s="98">
        <f t="shared" si="7"/>
        <v>0</v>
      </c>
    </row>
    <row r="66" spans="2:19" s="5" customFormat="1" ht="18" customHeight="1">
      <c r="B66" s="99">
        <v>57</v>
      </c>
      <c r="C66" s="107"/>
      <c r="D66" s="108"/>
      <c r="E66" s="89">
        <v>12537.87</v>
      </c>
      <c r="F66" s="90">
        <v>0</v>
      </c>
      <c r="G66" s="91">
        <f t="shared" si="1"/>
        <v>0</v>
      </c>
      <c r="H66" s="89">
        <v>626.89</v>
      </c>
      <c r="I66" s="90">
        <v>0</v>
      </c>
      <c r="J66" s="103">
        <f t="shared" si="2"/>
        <v>0</v>
      </c>
      <c r="K66" s="93">
        <f t="shared" si="3"/>
        <v>0</v>
      </c>
      <c r="L66" s="94">
        <f t="shared" si="4"/>
        <v>0</v>
      </c>
      <c r="M66" s="94">
        <f>(L66*M9)</f>
        <v>0</v>
      </c>
      <c r="N66" s="94">
        <f>(L66*N9)</f>
        <v>0</v>
      </c>
      <c r="O66" s="106">
        <f>L66*O9</f>
        <v>0</v>
      </c>
      <c r="P66" s="95">
        <f t="shared" si="5"/>
        <v>0</v>
      </c>
      <c r="Q66" s="96">
        <f t="shared" si="6"/>
        <v>0</v>
      </c>
      <c r="R66" s="105">
        <f t="shared" si="8"/>
        <v>0</v>
      </c>
      <c r="S66" s="98">
        <f t="shared" si="7"/>
        <v>0</v>
      </c>
    </row>
    <row r="67" spans="2:19" s="5" customFormat="1" ht="18" customHeight="1">
      <c r="B67" s="99">
        <v>58</v>
      </c>
      <c r="C67" s="107"/>
      <c r="D67" s="108"/>
      <c r="E67" s="89">
        <v>12537.87</v>
      </c>
      <c r="F67" s="90">
        <v>0</v>
      </c>
      <c r="G67" s="91">
        <f t="shared" si="1"/>
        <v>0</v>
      </c>
      <c r="H67" s="89">
        <v>626.89</v>
      </c>
      <c r="I67" s="90">
        <v>0</v>
      </c>
      <c r="J67" s="103">
        <f t="shared" si="2"/>
        <v>0</v>
      </c>
      <c r="K67" s="93">
        <f t="shared" si="3"/>
        <v>0</v>
      </c>
      <c r="L67" s="94">
        <f t="shared" si="4"/>
        <v>0</v>
      </c>
      <c r="M67" s="94">
        <f>(L67*M9)</f>
        <v>0</v>
      </c>
      <c r="N67" s="94">
        <f>(L67*N9)</f>
        <v>0</v>
      </c>
      <c r="O67" s="106">
        <f>L67*O9</f>
        <v>0</v>
      </c>
      <c r="P67" s="95">
        <f t="shared" si="5"/>
        <v>0</v>
      </c>
      <c r="Q67" s="96">
        <f t="shared" si="6"/>
        <v>0</v>
      </c>
      <c r="R67" s="105">
        <f t="shared" si="8"/>
        <v>0</v>
      </c>
      <c r="S67" s="98">
        <f t="shared" si="7"/>
        <v>0</v>
      </c>
    </row>
    <row r="68" spans="2:19" s="5" customFormat="1" ht="18" customHeight="1">
      <c r="B68" s="99">
        <v>59</v>
      </c>
      <c r="C68" s="107"/>
      <c r="D68" s="108"/>
      <c r="E68" s="89">
        <v>12537.87</v>
      </c>
      <c r="F68" s="90">
        <v>0</v>
      </c>
      <c r="G68" s="91">
        <f t="shared" si="1"/>
        <v>0</v>
      </c>
      <c r="H68" s="89">
        <v>626.89</v>
      </c>
      <c r="I68" s="90">
        <v>0</v>
      </c>
      <c r="J68" s="103">
        <f t="shared" si="2"/>
        <v>0</v>
      </c>
      <c r="K68" s="93">
        <f t="shared" si="3"/>
        <v>0</v>
      </c>
      <c r="L68" s="94">
        <f t="shared" si="4"/>
        <v>0</v>
      </c>
      <c r="M68" s="94">
        <f>(L68*M9)</f>
        <v>0</v>
      </c>
      <c r="N68" s="94">
        <f>(L68*N9)</f>
        <v>0</v>
      </c>
      <c r="O68" s="106">
        <f>L68*O9</f>
        <v>0</v>
      </c>
      <c r="P68" s="95">
        <f t="shared" si="5"/>
        <v>0</v>
      </c>
      <c r="Q68" s="96">
        <f t="shared" si="6"/>
        <v>0</v>
      </c>
      <c r="R68" s="105">
        <f t="shared" si="8"/>
        <v>0</v>
      </c>
      <c r="S68" s="98">
        <f t="shared" si="7"/>
        <v>0</v>
      </c>
    </row>
    <row r="69" spans="2:19" s="5" customFormat="1" ht="18" customHeight="1">
      <c r="B69" s="99">
        <v>60</v>
      </c>
      <c r="C69" s="107"/>
      <c r="D69" s="108"/>
      <c r="E69" s="89">
        <v>12537.87</v>
      </c>
      <c r="F69" s="90">
        <v>0</v>
      </c>
      <c r="G69" s="91">
        <f t="shared" si="1"/>
        <v>0</v>
      </c>
      <c r="H69" s="89">
        <v>626.89</v>
      </c>
      <c r="I69" s="90">
        <v>0</v>
      </c>
      <c r="J69" s="103">
        <f t="shared" si="2"/>
        <v>0</v>
      </c>
      <c r="K69" s="93">
        <f t="shared" si="3"/>
        <v>0</v>
      </c>
      <c r="L69" s="94">
        <f t="shared" si="4"/>
        <v>0</v>
      </c>
      <c r="M69" s="94">
        <f>(L69*M9)</f>
        <v>0</v>
      </c>
      <c r="N69" s="94">
        <f>(L69*N9)</f>
        <v>0</v>
      </c>
      <c r="O69" s="106">
        <f>L69*O9</f>
        <v>0</v>
      </c>
      <c r="P69" s="95">
        <f t="shared" si="5"/>
        <v>0</v>
      </c>
      <c r="Q69" s="96">
        <f t="shared" si="6"/>
        <v>0</v>
      </c>
      <c r="R69" s="105">
        <f t="shared" si="8"/>
        <v>0</v>
      </c>
      <c r="S69" s="98">
        <f t="shared" si="7"/>
        <v>0</v>
      </c>
    </row>
    <row r="70" spans="2:19" s="5" customFormat="1" ht="18" customHeight="1">
      <c r="B70" s="99">
        <v>61</v>
      </c>
      <c r="C70" s="107"/>
      <c r="D70" s="108"/>
      <c r="E70" s="89">
        <v>12537.87</v>
      </c>
      <c r="F70" s="90">
        <v>0</v>
      </c>
      <c r="G70" s="91">
        <f t="shared" si="1"/>
        <v>0</v>
      </c>
      <c r="H70" s="89">
        <v>626.89</v>
      </c>
      <c r="I70" s="90">
        <v>0</v>
      </c>
      <c r="J70" s="103">
        <f t="shared" si="2"/>
        <v>0</v>
      </c>
      <c r="K70" s="93">
        <f t="shared" si="3"/>
        <v>0</v>
      </c>
      <c r="L70" s="94">
        <f t="shared" si="4"/>
        <v>0</v>
      </c>
      <c r="M70" s="94">
        <f>(L70*M9)</f>
        <v>0</v>
      </c>
      <c r="N70" s="94">
        <f>(L70*N9)</f>
        <v>0</v>
      </c>
      <c r="O70" s="106">
        <f>L70*O9</f>
        <v>0</v>
      </c>
      <c r="P70" s="95">
        <f t="shared" si="5"/>
        <v>0</v>
      </c>
      <c r="Q70" s="96">
        <f t="shared" si="6"/>
        <v>0</v>
      </c>
      <c r="R70" s="105">
        <f t="shared" si="8"/>
        <v>0</v>
      </c>
      <c r="S70" s="98">
        <f t="shared" si="7"/>
        <v>0</v>
      </c>
    </row>
    <row r="71" spans="2:19" s="5" customFormat="1" ht="18" customHeight="1">
      <c r="B71" s="99">
        <v>62</v>
      </c>
      <c r="C71" s="107"/>
      <c r="D71" s="108"/>
      <c r="E71" s="89">
        <v>12537.87</v>
      </c>
      <c r="F71" s="90">
        <v>0</v>
      </c>
      <c r="G71" s="91">
        <f t="shared" si="1"/>
        <v>0</v>
      </c>
      <c r="H71" s="89">
        <v>626.89</v>
      </c>
      <c r="I71" s="90">
        <v>0</v>
      </c>
      <c r="J71" s="103">
        <f t="shared" si="2"/>
        <v>0</v>
      </c>
      <c r="K71" s="93">
        <f t="shared" si="3"/>
        <v>0</v>
      </c>
      <c r="L71" s="94">
        <f t="shared" si="4"/>
        <v>0</v>
      </c>
      <c r="M71" s="94">
        <f>(L71*M9)</f>
        <v>0</v>
      </c>
      <c r="N71" s="94">
        <f>(L71*N9)</f>
        <v>0</v>
      </c>
      <c r="O71" s="106">
        <f>L71*O9</f>
        <v>0</v>
      </c>
      <c r="P71" s="95">
        <f t="shared" si="5"/>
        <v>0</v>
      </c>
      <c r="Q71" s="96">
        <f t="shared" si="6"/>
        <v>0</v>
      </c>
      <c r="R71" s="105">
        <f t="shared" si="8"/>
        <v>0</v>
      </c>
      <c r="S71" s="98">
        <f t="shared" si="7"/>
        <v>0</v>
      </c>
    </row>
    <row r="72" spans="2:19" s="5" customFormat="1" ht="18" customHeight="1">
      <c r="B72" s="110">
        <v>63</v>
      </c>
      <c r="C72" s="107"/>
      <c r="D72" s="111"/>
      <c r="E72" s="89">
        <v>12537.87</v>
      </c>
      <c r="F72" s="90">
        <v>0</v>
      </c>
      <c r="G72" s="91">
        <f t="shared" si="1"/>
        <v>0</v>
      </c>
      <c r="H72" s="89">
        <v>626.89</v>
      </c>
      <c r="I72" s="90">
        <v>0</v>
      </c>
      <c r="J72" s="103">
        <f t="shared" si="2"/>
        <v>0</v>
      </c>
      <c r="K72" s="93">
        <f t="shared" si="3"/>
        <v>0</v>
      </c>
      <c r="L72" s="94">
        <f t="shared" si="4"/>
        <v>0</v>
      </c>
      <c r="M72" s="94">
        <f>(L72*M9)</f>
        <v>0</v>
      </c>
      <c r="N72" s="94">
        <f>(L72*N9)</f>
        <v>0</v>
      </c>
      <c r="O72" s="106">
        <f>L72*O9</f>
        <v>0</v>
      </c>
      <c r="P72" s="95">
        <f t="shared" si="5"/>
        <v>0</v>
      </c>
      <c r="Q72" s="96">
        <f t="shared" si="6"/>
        <v>0</v>
      </c>
      <c r="R72" s="105">
        <f t="shared" si="8"/>
        <v>0</v>
      </c>
      <c r="S72" s="98">
        <f t="shared" si="7"/>
        <v>0</v>
      </c>
    </row>
    <row r="73" spans="2:19" s="5" customFormat="1" ht="18" customHeight="1">
      <c r="B73" s="110">
        <v>64</v>
      </c>
      <c r="C73" s="107"/>
      <c r="D73" s="111"/>
      <c r="E73" s="89">
        <v>12537.87</v>
      </c>
      <c r="F73" s="90">
        <v>0</v>
      </c>
      <c r="G73" s="91">
        <f t="shared" si="1"/>
        <v>0</v>
      </c>
      <c r="H73" s="89">
        <v>626.89</v>
      </c>
      <c r="I73" s="90">
        <v>0</v>
      </c>
      <c r="J73" s="103">
        <f t="shared" si="2"/>
        <v>0</v>
      </c>
      <c r="K73" s="93">
        <f t="shared" si="3"/>
        <v>0</v>
      </c>
      <c r="L73" s="94">
        <f t="shared" si="4"/>
        <v>0</v>
      </c>
      <c r="M73" s="94">
        <f>(L73*M9)</f>
        <v>0</v>
      </c>
      <c r="N73" s="94">
        <f>(L73*N9)</f>
        <v>0</v>
      </c>
      <c r="O73" s="106">
        <f>L73*O9</f>
        <v>0</v>
      </c>
      <c r="P73" s="95">
        <f t="shared" si="5"/>
        <v>0</v>
      </c>
      <c r="Q73" s="96">
        <f t="shared" si="6"/>
        <v>0</v>
      </c>
      <c r="R73" s="105">
        <f t="shared" si="8"/>
        <v>0</v>
      </c>
      <c r="S73" s="98">
        <f t="shared" si="7"/>
        <v>0</v>
      </c>
    </row>
    <row r="74" spans="2:19" s="5" customFormat="1" ht="18" customHeight="1">
      <c r="B74" s="110">
        <v>65</v>
      </c>
      <c r="C74" s="107"/>
      <c r="D74" s="111"/>
      <c r="E74" s="89">
        <v>12537.87</v>
      </c>
      <c r="F74" s="90">
        <v>0</v>
      </c>
      <c r="G74" s="91">
        <f t="shared" si="1"/>
        <v>0</v>
      </c>
      <c r="H74" s="89">
        <v>626.89</v>
      </c>
      <c r="I74" s="90">
        <v>0</v>
      </c>
      <c r="J74" s="103">
        <f t="shared" si="2"/>
        <v>0</v>
      </c>
      <c r="K74" s="93">
        <f t="shared" si="3"/>
        <v>0</v>
      </c>
      <c r="L74" s="94">
        <f t="shared" si="4"/>
        <v>0</v>
      </c>
      <c r="M74" s="94">
        <f>(L74*M9)</f>
        <v>0</v>
      </c>
      <c r="N74" s="94">
        <f>(L74*N9)</f>
        <v>0</v>
      </c>
      <c r="O74" s="106">
        <f>L74*O9</f>
        <v>0</v>
      </c>
      <c r="P74" s="95">
        <f t="shared" si="5"/>
        <v>0</v>
      </c>
      <c r="Q74" s="96">
        <f t="shared" si="6"/>
        <v>0</v>
      </c>
      <c r="R74" s="105">
        <f t="shared" ref="R74:R109" si="9">SUM(G74+J74)*5%</f>
        <v>0</v>
      </c>
      <c r="S74" s="98">
        <f t="shared" si="7"/>
        <v>0</v>
      </c>
    </row>
    <row r="75" spans="2:19" s="5" customFormat="1" ht="18" customHeight="1">
      <c r="B75" s="110">
        <v>66</v>
      </c>
      <c r="C75" s="107"/>
      <c r="D75" s="111"/>
      <c r="E75" s="89">
        <v>12537.87</v>
      </c>
      <c r="F75" s="90">
        <v>0</v>
      </c>
      <c r="G75" s="91">
        <f t="shared" ref="G75:G109" si="10">(E75*F75)</f>
        <v>0</v>
      </c>
      <c r="H75" s="89">
        <v>626.89</v>
      </c>
      <c r="I75" s="90">
        <v>0</v>
      </c>
      <c r="J75" s="103">
        <f t="shared" ref="J75:J109" si="11">(H75*I75)</f>
        <v>0</v>
      </c>
      <c r="K75" s="93">
        <f t="shared" ref="K75:K109" si="12">SUM(G75+J75)/12</f>
        <v>0</v>
      </c>
      <c r="L75" s="94">
        <f t="shared" ref="L75:L109" si="13">SUM(G75+J75+K75)</f>
        <v>0</v>
      </c>
      <c r="M75" s="94">
        <f>(L75*M9)</f>
        <v>0</v>
      </c>
      <c r="N75" s="94">
        <f>(L75*N9)</f>
        <v>0</v>
      </c>
      <c r="O75" s="106">
        <f>L75*O9</f>
        <v>0</v>
      </c>
      <c r="P75" s="95">
        <f t="shared" ref="P75:P109" si="14">(M75+N75+O75)</f>
        <v>0</v>
      </c>
      <c r="Q75" s="96">
        <f t="shared" ref="Q75:Q109" si="15">(L75-P75)</f>
        <v>0</v>
      </c>
      <c r="R75" s="105">
        <f t="shared" si="9"/>
        <v>0</v>
      </c>
      <c r="S75" s="98">
        <f t="shared" ref="S75:S109" si="16">R75/12</f>
        <v>0</v>
      </c>
    </row>
    <row r="76" spans="2:19" s="5" customFormat="1" ht="18" customHeight="1">
      <c r="B76" s="110">
        <v>67</v>
      </c>
      <c r="C76" s="107"/>
      <c r="D76" s="111"/>
      <c r="E76" s="89">
        <v>12537.87</v>
      </c>
      <c r="F76" s="90">
        <v>0</v>
      </c>
      <c r="G76" s="91">
        <f t="shared" si="10"/>
        <v>0</v>
      </c>
      <c r="H76" s="89">
        <v>626.89</v>
      </c>
      <c r="I76" s="90">
        <v>0</v>
      </c>
      <c r="J76" s="103">
        <f t="shared" si="11"/>
        <v>0</v>
      </c>
      <c r="K76" s="93">
        <f t="shared" si="12"/>
        <v>0</v>
      </c>
      <c r="L76" s="94">
        <f t="shared" si="13"/>
        <v>0</v>
      </c>
      <c r="M76" s="94">
        <f>(L76*M9)</f>
        <v>0</v>
      </c>
      <c r="N76" s="94">
        <f>(L76*N9)</f>
        <v>0</v>
      </c>
      <c r="O76" s="106">
        <f>L76*O9</f>
        <v>0</v>
      </c>
      <c r="P76" s="95">
        <f t="shared" si="14"/>
        <v>0</v>
      </c>
      <c r="Q76" s="96">
        <f t="shared" si="15"/>
        <v>0</v>
      </c>
      <c r="R76" s="105">
        <f t="shared" si="9"/>
        <v>0</v>
      </c>
      <c r="S76" s="98">
        <f t="shared" si="16"/>
        <v>0</v>
      </c>
    </row>
    <row r="77" spans="2:19" s="5" customFormat="1" ht="18" customHeight="1">
      <c r="B77" s="110">
        <v>68</v>
      </c>
      <c r="C77" s="107"/>
      <c r="D77" s="111"/>
      <c r="E77" s="89">
        <v>12537.87</v>
      </c>
      <c r="F77" s="90">
        <v>0</v>
      </c>
      <c r="G77" s="91">
        <f t="shared" si="10"/>
        <v>0</v>
      </c>
      <c r="H77" s="89">
        <v>626.89</v>
      </c>
      <c r="I77" s="90">
        <v>0</v>
      </c>
      <c r="J77" s="103">
        <f t="shared" si="11"/>
        <v>0</v>
      </c>
      <c r="K77" s="93">
        <f t="shared" si="12"/>
        <v>0</v>
      </c>
      <c r="L77" s="94">
        <f t="shared" si="13"/>
        <v>0</v>
      </c>
      <c r="M77" s="94">
        <f>(L77*M9)</f>
        <v>0</v>
      </c>
      <c r="N77" s="94">
        <f>(L77*N9)</f>
        <v>0</v>
      </c>
      <c r="O77" s="106">
        <f>L77*O9</f>
        <v>0</v>
      </c>
      <c r="P77" s="95">
        <f t="shared" si="14"/>
        <v>0</v>
      </c>
      <c r="Q77" s="96">
        <f t="shared" si="15"/>
        <v>0</v>
      </c>
      <c r="R77" s="105">
        <f t="shared" si="9"/>
        <v>0</v>
      </c>
      <c r="S77" s="98">
        <f t="shared" si="16"/>
        <v>0</v>
      </c>
    </row>
    <row r="78" spans="2:19" s="5" customFormat="1" ht="18" customHeight="1">
      <c r="B78" s="110">
        <v>69</v>
      </c>
      <c r="C78" s="107"/>
      <c r="D78" s="111"/>
      <c r="E78" s="89">
        <v>12537.87</v>
      </c>
      <c r="F78" s="90">
        <v>0</v>
      </c>
      <c r="G78" s="91">
        <f t="shared" si="10"/>
        <v>0</v>
      </c>
      <c r="H78" s="89">
        <v>626.89</v>
      </c>
      <c r="I78" s="90">
        <v>0</v>
      </c>
      <c r="J78" s="103">
        <f t="shared" si="11"/>
        <v>0</v>
      </c>
      <c r="K78" s="93">
        <f t="shared" si="12"/>
        <v>0</v>
      </c>
      <c r="L78" s="94">
        <f t="shared" si="13"/>
        <v>0</v>
      </c>
      <c r="M78" s="94">
        <f>(L78*M9)</f>
        <v>0</v>
      </c>
      <c r="N78" s="94">
        <f>(L78*N9)</f>
        <v>0</v>
      </c>
      <c r="O78" s="106">
        <f>L78*O9</f>
        <v>0</v>
      </c>
      <c r="P78" s="95">
        <f t="shared" si="14"/>
        <v>0</v>
      </c>
      <c r="Q78" s="96">
        <f t="shared" si="15"/>
        <v>0</v>
      </c>
      <c r="R78" s="105">
        <f t="shared" si="9"/>
        <v>0</v>
      </c>
      <c r="S78" s="98">
        <f t="shared" si="16"/>
        <v>0</v>
      </c>
    </row>
    <row r="79" spans="2:19" s="5" customFormat="1" ht="18" customHeight="1">
      <c r="B79" s="110">
        <v>70</v>
      </c>
      <c r="C79" s="107"/>
      <c r="D79" s="111"/>
      <c r="E79" s="89">
        <v>12537.87</v>
      </c>
      <c r="F79" s="90">
        <v>0</v>
      </c>
      <c r="G79" s="91">
        <f t="shared" si="10"/>
        <v>0</v>
      </c>
      <c r="H79" s="89">
        <v>626.89</v>
      </c>
      <c r="I79" s="90">
        <v>0</v>
      </c>
      <c r="J79" s="103">
        <f t="shared" si="11"/>
        <v>0</v>
      </c>
      <c r="K79" s="93">
        <f t="shared" si="12"/>
        <v>0</v>
      </c>
      <c r="L79" s="94">
        <f t="shared" si="13"/>
        <v>0</v>
      </c>
      <c r="M79" s="94">
        <f>(L79*M9)</f>
        <v>0</v>
      </c>
      <c r="N79" s="94">
        <f>(L79*N9)</f>
        <v>0</v>
      </c>
      <c r="O79" s="106">
        <f>L79*O9</f>
        <v>0</v>
      </c>
      <c r="P79" s="95">
        <f t="shared" si="14"/>
        <v>0</v>
      </c>
      <c r="Q79" s="96">
        <f t="shared" si="15"/>
        <v>0</v>
      </c>
      <c r="R79" s="105">
        <f t="shared" si="9"/>
        <v>0</v>
      </c>
      <c r="S79" s="98">
        <f t="shared" si="16"/>
        <v>0</v>
      </c>
    </row>
    <row r="80" spans="2:19" s="5" customFormat="1" ht="18" customHeight="1">
      <c r="B80" s="110">
        <v>71</v>
      </c>
      <c r="C80" s="107"/>
      <c r="D80" s="111"/>
      <c r="E80" s="89">
        <v>12537.87</v>
      </c>
      <c r="F80" s="90">
        <v>0</v>
      </c>
      <c r="G80" s="91">
        <f t="shared" si="10"/>
        <v>0</v>
      </c>
      <c r="H80" s="89">
        <v>626.89</v>
      </c>
      <c r="I80" s="90">
        <v>0</v>
      </c>
      <c r="J80" s="103">
        <f t="shared" si="11"/>
        <v>0</v>
      </c>
      <c r="K80" s="93">
        <f t="shared" si="12"/>
        <v>0</v>
      </c>
      <c r="L80" s="94">
        <f t="shared" si="13"/>
        <v>0</v>
      </c>
      <c r="M80" s="94">
        <f>(L80*M9)</f>
        <v>0</v>
      </c>
      <c r="N80" s="94">
        <f>(L80*N9)</f>
        <v>0</v>
      </c>
      <c r="O80" s="106">
        <f>L80*O9</f>
        <v>0</v>
      </c>
      <c r="P80" s="95">
        <f t="shared" si="14"/>
        <v>0</v>
      </c>
      <c r="Q80" s="96">
        <f t="shared" si="15"/>
        <v>0</v>
      </c>
      <c r="R80" s="105">
        <f t="shared" si="9"/>
        <v>0</v>
      </c>
      <c r="S80" s="98">
        <f t="shared" si="16"/>
        <v>0</v>
      </c>
    </row>
    <row r="81" spans="2:19" s="5" customFormat="1" ht="18" customHeight="1">
      <c r="B81" s="110">
        <v>72</v>
      </c>
      <c r="C81" s="107"/>
      <c r="D81" s="111"/>
      <c r="E81" s="89">
        <v>12537.87</v>
      </c>
      <c r="F81" s="90">
        <v>0</v>
      </c>
      <c r="G81" s="91">
        <f t="shared" si="10"/>
        <v>0</v>
      </c>
      <c r="H81" s="89">
        <v>626.89</v>
      </c>
      <c r="I81" s="90">
        <v>0</v>
      </c>
      <c r="J81" s="103">
        <f t="shared" si="11"/>
        <v>0</v>
      </c>
      <c r="K81" s="93">
        <f t="shared" si="12"/>
        <v>0</v>
      </c>
      <c r="L81" s="94">
        <f t="shared" si="13"/>
        <v>0</v>
      </c>
      <c r="M81" s="94">
        <f>(L81*M9)</f>
        <v>0</v>
      </c>
      <c r="N81" s="94">
        <f>(L81*N9)</f>
        <v>0</v>
      </c>
      <c r="O81" s="106">
        <f>L81*O9</f>
        <v>0</v>
      </c>
      <c r="P81" s="95">
        <f t="shared" si="14"/>
        <v>0</v>
      </c>
      <c r="Q81" s="96">
        <f t="shared" si="15"/>
        <v>0</v>
      </c>
      <c r="R81" s="105">
        <f t="shared" si="9"/>
        <v>0</v>
      </c>
      <c r="S81" s="98">
        <f t="shared" si="16"/>
        <v>0</v>
      </c>
    </row>
    <row r="82" spans="2:19" s="5" customFormat="1" ht="18" customHeight="1">
      <c r="B82" s="110">
        <v>73</v>
      </c>
      <c r="C82" s="107"/>
      <c r="D82" s="111"/>
      <c r="E82" s="89">
        <v>12537.87</v>
      </c>
      <c r="F82" s="90">
        <v>0</v>
      </c>
      <c r="G82" s="91">
        <f t="shared" si="10"/>
        <v>0</v>
      </c>
      <c r="H82" s="89">
        <v>626.89</v>
      </c>
      <c r="I82" s="90">
        <v>0</v>
      </c>
      <c r="J82" s="103">
        <f t="shared" si="11"/>
        <v>0</v>
      </c>
      <c r="K82" s="93">
        <f t="shared" si="12"/>
        <v>0</v>
      </c>
      <c r="L82" s="94">
        <f t="shared" si="13"/>
        <v>0</v>
      </c>
      <c r="M82" s="94">
        <f>(L82*M9)</f>
        <v>0</v>
      </c>
      <c r="N82" s="94">
        <f>(L82*N9)</f>
        <v>0</v>
      </c>
      <c r="O82" s="106">
        <f>L82*O9</f>
        <v>0</v>
      </c>
      <c r="P82" s="95">
        <f t="shared" si="14"/>
        <v>0</v>
      </c>
      <c r="Q82" s="96">
        <f t="shared" si="15"/>
        <v>0</v>
      </c>
      <c r="R82" s="105">
        <f t="shared" si="9"/>
        <v>0</v>
      </c>
      <c r="S82" s="98">
        <f t="shared" si="16"/>
        <v>0</v>
      </c>
    </row>
    <row r="83" spans="2:19" s="5" customFormat="1" ht="18" customHeight="1">
      <c r="B83" s="110">
        <v>74</v>
      </c>
      <c r="C83" s="107"/>
      <c r="D83" s="111"/>
      <c r="E83" s="89">
        <v>12537.87</v>
      </c>
      <c r="F83" s="90">
        <v>0</v>
      </c>
      <c r="G83" s="91">
        <f t="shared" si="10"/>
        <v>0</v>
      </c>
      <c r="H83" s="89">
        <v>626.89</v>
      </c>
      <c r="I83" s="90">
        <v>0</v>
      </c>
      <c r="J83" s="103">
        <f t="shared" si="11"/>
        <v>0</v>
      </c>
      <c r="K83" s="93">
        <f t="shared" si="12"/>
        <v>0</v>
      </c>
      <c r="L83" s="94">
        <f t="shared" si="13"/>
        <v>0</v>
      </c>
      <c r="M83" s="94">
        <f>(L83*M9)</f>
        <v>0</v>
      </c>
      <c r="N83" s="94">
        <f>(L83*N9)</f>
        <v>0</v>
      </c>
      <c r="O83" s="106">
        <f>L83*O9</f>
        <v>0</v>
      </c>
      <c r="P83" s="95">
        <f t="shared" si="14"/>
        <v>0</v>
      </c>
      <c r="Q83" s="96">
        <f t="shared" si="15"/>
        <v>0</v>
      </c>
      <c r="R83" s="105">
        <f t="shared" si="9"/>
        <v>0</v>
      </c>
      <c r="S83" s="98">
        <f t="shared" si="16"/>
        <v>0</v>
      </c>
    </row>
    <row r="84" spans="2:19" s="5" customFormat="1" ht="18" customHeight="1">
      <c r="B84" s="110">
        <v>75</v>
      </c>
      <c r="C84" s="107"/>
      <c r="D84" s="111"/>
      <c r="E84" s="89">
        <v>12537.87</v>
      </c>
      <c r="F84" s="90">
        <v>0</v>
      </c>
      <c r="G84" s="91">
        <f t="shared" si="10"/>
        <v>0</v>
      </c>
      <c r="H84" s="89">
        <v>626.89</v>
      </c>
      <c r="I84" s="90">
        <v>0</v>
      </c>
      <c r="J84" s="103">
        <f t="shared" si="11"/>
        <v>0</v>
      </c>
      <c r="K84" s="93">
        <f t="shared" si="12"/>
        <v>0</v>
      </c>
      <c r="L84" s="94">
        <f t="shared" si="13"/>
        <v>0</v>
      </c>
      <c r="M84" s="94">
        <f>(L84*M9)</f>
        <v>0</v>
      </c>
      <c r="N84" s="94">
        <f>(L84*N9)</f>
        <v>0</v>
      </c>
      <c r="O84" s="106">
        <f>L84*O9</f>
        <v>0</v>
      </c>
      <c r="P84" s="95">
        <f t="shared" si="14"/>
        <v>0</v>
      </c>
      <c r="Q84" s="96">
        <f t="shared" si="15"/>
        <v>0</v>
      </c>
      <c r="R84" s="105">
        <f t="shared" si="9"/>
        <v>0</v>
      </c>
      <c r="S84" s="98">
        <f t="shared" si="16"/>
        <v>0</v>
      </c>
    </row>
    <row r="85" spans="2:19" s="5" customFormat="1" ht="18" customHeight="1">
      <c r="B85" s="110">
        <v>76</v>
      </c>
      <c r="C85" s="112"/>
      <c r="D85" s="111"/>
      <c r="E85" s="89">
        <v>12537.87</v>
      </c>
      <c r="F85" s="90">
        <v>0</v>
      </c>
      <c r="G85" s="91">
        <f t="shared" si="10"/>
        <v>0</v>
      </c>
      <c r="H85" s="89">
        <v>626.89</v>
      </c>
      <c r="I85" s="90">
        <v>0</v>
      </c>
      <c r="J85" s="103">
        <f t="shared" si="11"/>
        <v>0</v>
      </c>
      <c r="K85" s="93">
        <f t="shared" si="12"/>
        <v>0</v>
      </c>
      <c r="L85" s="94">
        <f t="shared" si="13"/>
        <v>0</v>
      </c>
      <c r="M85" s="94">
        <f>(L85*M9)</f>
        <v>0</v>
      </c>
      <c r="N85" s="94">
        <f>(L85*N9)</f>
        <v>0</v>
      </c>
      <c r="O85" s="106">
        <f>L85*O9</f>
        <v>0</v>
      </c>
      <c r="P85" s="95">
        <f t="shared" si="14"/>
        <v>0</v>
      </c>
      <c r="Q85" s="96">
        <f t="shared" si="15"/>
        <v>0</v>
      </c>
      <c r="R85" s="105">
        <f t="shared" si="9"/>
        <v>0</v>
      </c>
      <c r="S85" s="98">
        <f t="shared" si="16"/>
        <v>0</v>
      </c>
    </row>
    <row r="86" spans="2:19" s="5" customFormat="1" ht="18" customHeight="1">
      <c r="B86" s="110">
        <v>77</v>
      </c>
      <c r="C86" s="112"/>
      <c r="D86" s="111"/>
      <c r="E86" s="89">
        <v>12537.87</v>
      </c>
      <c r="F86" s="90">
        <v>0</v>
      </c>
      <c r="G86" s="91">
        <f t="shared" si="10"/>
        <v>0</v>
      </c>
      <c r="H86" s="89">
        <v>626.89</v>
      </c>
      <c r="I86" s="90">
        <v>0</v>
      </c>
      <c r="J86" s="103">
        <f t="shared" si="11"/>
        <v>0</v>
      </c>
      <c r="K86" s="93">
        <f t="shared" si="12"/>
        <v>0</v>
      </c>
      <c r="L86" s="94">
        <f t="shared" si="13"/>
        <v>0</v>
      </c>
      <c r="M86" s="94">
        <f>(L86*M9)</f>
        <v>0</v>
      </c>
      <c r="N86" s="94">
        <f>(L86*N9)</f>
        <v>0</v>
      </c>
      <c r="O86" s="106">
        <f>L86*O9</f>
        <v>0</v>
      </c>
      <c r="P86" s="95">
        <f t="shared" si="14"/>
        <v>0</v>
      </c>
      <c r="Q86" s="96">
        <f t="shared" si="15"/>
        <v>0</v>
      </c>
      <c r="R86" s="105">
        <f t="shared" si="9"/>
        <v>0</v>
      </c>
      <c r="S86" s="98">
        <f t="shared" si="16"/>
        <v>0</v>
      </c>
    </row>
    <row r="87" spans="2:19" s="5" customFormat="1" ht="18" customHeight="1">
      <c r="B87" s="110">
        <v>78</v>
      </c>
      <c r="C87" s="112"/>
      <c r="D87" s="111"/>
      <c r="E87" s="89">
        <v>12537.87</v>
      </c>
      <c r="F87" s="90">
        <v>0</v>
      </c>
      <c r="G87" s="91">
        <f t="shared" si="10"/>
        <v>0</v>
      </c>
      <c r="H87" s="89">
        <v>626.89</v>
      </c>
      <c r="I87" s="90">
        <v>0</v>
      </c>
      <c r="J87" s="103">
        <f t="shared" si="11"/>
        <v>0</v>
      </c>
      <c r="K87" s="93">
        <f t="shared" si="12"/>
        <v>0</v>
      </c>
      <c r="L87" s="94">
        <f t="shared" si="13"/>
        <v>0</v>
      </c>
      <c r="M87" s="94">
        <f>(L87*M9)</f>
        <v>0</v>
      </c>
      <c r="N87" s="94">
        <f>(L87*N9)</f>
        <v>0</v>
      </c>
      <c r="O87" s="106">
        <f>L87*O9</f>
        <v>0</v>
      </c>
      <c r="P87" s="95">
        <f t="shared" si="14"/>
        <v>0</v>
      </c>
      <c r="Q87" s="96">
        <f t="shared" si="15"/>
        <v>0</v>
      </c>
      <c r="R87" s="105">
        <f t="shared" si="9"/>
        <v>0</v>
      </c>
      <c r="S87" s="98">
        <f t="shared" si="16"/>
        <v>0</v>
      </c>
    </row>
    <row r="88" spans="2:19" s="5" customFormat="1" ht="18" customHeight="1">
      <c r="B88" s="110">
        <v>79</v>
      </c>
      <c r="C88" s="112"/>
      <c r="D88" s="111"/>
      <c r="E88" s="89">
        <v>12537.87</v>
      </c>
      <c r="F88" s="90">
        <v>0</v>
      </c>
      <c r="G88" s="91">
        <f t="shared" si="10"/>
        <v>0</v>
      </c>
      <c r="H88" s="89">
        <v>626.89</v>
      </c>
      <c r="I88" s="90">
        <v>0</v>
      </c>
      <c r="J88" s="103">
        <f t="shared" si="11"/>
        <v>0</v>
      </c>
      <c r="K88" s="93">
        <f t="shared" si="12"/>
        <v>0</v>
      </c>
      <c r="L88" s="94">
        <f t="shared" si="13"/>
        <v>0</v>
      </c>
      <c r="M88" s="94">
        <f>(L88*M9)</f>
        <v>0</v>
      </c>
      <c r="N88" s="94">
        <f>(L88*N9)</f>
        <v>0</v>
      </c>
      <c r="O88" s="106">
        <f>L88*O9</f>
        <v>0</v>
      </c>
      <c r="P88" s="95">
        <f t="shared" si="14"/>
        <v>0</v>
      </c>
      <c r="Q88" s="96">
        <f t="shared" si="15"/>
        <v>0</v>
      </c>
      <c r="R88" s="105">
        <f t="shared" si="9"/>
        <v>0</v>
      </c>
      <c r="S88" s="98">
        <f t="shared" si="16"/>
        <v>0</v>
      </c>
    </row>
    <row r="89" spans="2:19" s="5" customFormat="1" ht="18" customHeight="1">
      <c r="B89" s="110">
        <v>80</v>
      </c>
      <c r="C89" s="112"/>
      <c r="D89" s="111"/>
      <c r="E89" s="89">
        <v>12537.87</v>
      </c>
      <c r="F89" s="90">
        <v>0</v>
      </c>
      <c r="G89" s="91">
        <f t="shared" si="10"/>
        <v>0</v>
      </c>
      <c r="H89" s="89">
        <v>626.89</v>
      </c>
      <c r="I89" s="90">
        <v>0</v>
      </c>
      <c r="J89" s="103">
        <f t="shared" si="11"/>
        <v>0</v>
      </c>
      <c r="K89" s="93">
        <f t="shared" si="12"/>
        <v>0</v>
      </c>
      <c r="L89" s="94">
        <f t="shared" si="13"/>
        <v>0</v>
      </c>
      <c r="M89" s="94">
        <f>(L89*M9)</f>
        <v>0</v>
      </c>
      <c r="N89" s="94">
        <f>(L89*N9)</f>
        <v>0</v>
      </c>
      <c r="O89" s="106">
        <f>L89*O9</f>
        <v>0</v>
      </c>
      <c r="P89" s="95">
        <f t="shared" si="14"/>
        <v>0</v>
      </c>
      <c r="Q89" s="96">
        <f t="shared" si="15"/>
        <v>0</v>
      </c>
      <c r="R89" s="105">
        <f t="shared" si="9"/>
        <v>0</v>
      </c>
      <c r="S89" s="98">
        <f t="shared" si="16"/>
        <v>0</v>
      </c>
    </row>
    <row r="90" spans="2:19" s="5" customFormat="1" ht="18" customHeight="1">
      <c r="B90" s="110">
        <v>81</v>
      </c>
      <c r="C90" s="112"/>
      <c r="D90" s="111"/>
      <c r="E90" s="89">
        <v>12537.87</v>
      </c>
      <c r="F90" s="90">
        <v>0</v>
      </c>
      <c r="G90" s="91">
        <f t="shared" si="10"/>
        <v>0</v>
      </c>
      <c r="H90" s="89">
        <v>626.89</v>
      </c>
      <c r="I90" s="90">
        <v>0</v>
      </c>
      <c r="J90" s="103">
        <f t="shared" si="11"/>
        <v>0</v>
      </c>
      <c r="K90" s="93">
        <f t="shared" si="12"/>
        <v>0</v>
      </c>
      <c r="L90" s="94">
        <f t="shared" si="13"/>
        <v>0</v>
      </c>
      <c r="M90" s="94">
        <f>(L90*M9)</f>
        <v>0</v>
      </c>
      <c r="N90" s="94">
        <f>(L90*N9)</f>
        <v>0</v>
      </c>
      <c r="O90" s="106">
        <f>L90*O9</f>
        <v>0</v>
      </c>
      <c r="P90" s="95">
        <f t="shared" si="14"/>
        <v>0</v>
      </c>
      <c r="Q90" s="96">
        <f t="shared" si="15"/>
        <v>0</v>
      </c>
      <c r="R90" s="105">
        <f t="shared" si="9"/>
        <v>0</v>
      </c>
      <c r="S90" s="98">
        <f t="shared" si="16"/>
        <v>0</v>
      </c>
    </row>
    <row r="91" spans="2:19" s="5" customFormat="1" ht="18" customHeight="1">
      <c r="B91" s="110">
        <v>82</v>
      </c>
      <c r="C91" s="112"/>
      <c r="D91" s="111"/>
      <c r="E91" s="89">
        <v>12537.87</v>
      </c>
      <c r="F91" s="90">
        <v>0</v>
      </c>
      <c r="G91" s="91">
        <f t="shared" si="10"/>
        <v>0</v>
      </c>
      <c r="H91" s="89">
        <v>626.89</v>
      </c>
      <c r="I91" s="90">
        <v>0</v>
      </c>
      <c r="J91" s="103">
        <f t="shared" si="11"/>
        <v>0</v>
      </c>
      <c r="K91" s="93">
        <f t="shared" si="12"/>
        <v>0</v>
      </c>
      <c r="L91" s="94">
        <f t="shared" si="13"/>
        <v>0</v>
      </c>
      <c r="M91" s="94">
        <f>(L91*M9)</f>
        <v>0</v>
      </c>
      <c r="N91" s="94">
        <f>(L91*N9)</f>
        <v>0</v>
      </c>
      <c r="O91" s="106">
        <f>L91*O9</f>
        <v>0</v>
      </c>
      <c r="P91" s="95">
        <f t="shared" si="14"/>
        <v>0</v>
      </c>
      <c r="Q91" s="96">
        <f t="shared" si="15"/>
        <v>0</v>
      </c>
      <c r="R91" s="105">
        <f t="shared" si="9"/>
        <v>0</v>
      </c>
      <c r="S91" s="98">
        <f t="shared" si="16"/>
        <v>0</v>
      </c>
    </row>
    <row r="92" spans="2:19" s="5" customFormat="1" ht="18" customHeight="1">
      <c r="B92" s="110">
        <v>83</v>
      </c>
      <c r="C92" s="112"/>
      <c r="D92" s="111"/>
      <c r="E92" s="89">
        <v>12537.87</v>
      </c>
      <c r="F92" s="90">
        <v>0</v>
      </c>
      <c r="G92" s="91">
        <f t="shared" si="10"/>
        <v>0</v>
      </c>
      <c r="H92" s="89">
        <v>626.89</v>
      </c>
      <c r="I92" s="90">
        <v>0</v>
      </c>
      <c r="J92" s="103">
        <f t="shared" si="11"/>
        <v>0</v>
      </c>
      <c r="K92" s="93">
        <f t="shared" si="12"/>
        <v>0</v>
      </c>
      <c r="L92" s="94">
        <f t="shared" si="13"/>
        <v>0</v>
      </c>
      <c r="M92" s="94">
        <f>(L92*M9)</f>
        <v>0</v>
      </c>
      <c r="N92" s="94">
        <f>(L92*N9)</f>
        <v>0</v>
      </c>
      <c r="O92" s="106">
        <f>L92*O9</f>
        <v>0</v>
      </c>
      <c r="P92" s="95">
        <f t="shared" si="14"/>
        <v>0</v>
      </c>
      <c r="Q92" s="96">
        <f t="shared" si="15"/>
        <v>0</v>
      </c>
      <c r="R92" s="105">
        <f t="shared" si="9"/>
        <v>0</v>
      </c>
      <c r="S92" s="98">
        <f t="shared" si="16"/>
        <v>0</v>
      </c>
    </row>
    <row r="93" spans="2:19" s="5" customFormat="1" ht="18" customHeight="1">
      <c r="B93" s="110">
        <v>84</v>
      </c>
      <c r="C93" s="112"/>
      <c r="D93" s="111"/>
      <c r="E93" s="89">
        <v>12537.87</v>
      </c>
      <c r="F93" s="90">
        <v>0</v>
      </c>
      <c r="G93" s="91">
        <f t="shared" si="10"/>
        <v>0</v>
      </c>
      <c r="H93" s="89">
        <v>626.89</v>
      </c>
      <c r="I93" s="90">
        <v>0</v>
      </c>
      <c r="J93" s="103">
        <f t="shared" si="11"/>
        <v>0</v>
      </c>
      <c r="K93" s="93">
        <f t="shared" si="12"/>
        <v>0</v>
      </c>
      <c r="L93" s="94">
        <f t="shared" si="13"/>
        <v>0</v>
      </c>
      <c r="M93" s="94">
        <f>(L93*M9)</f>
        <v>0</v>
      </c>
      <c r="N93" s="94">
        <f>(L93*N9)</f>
        <v>0</v>
      </c>
      <c r="O93" s="106">
        <f>L93*O9</f>
        <v>0</v>
      </c>
      <c r="P93" s="95">
        <f t="shared" si="14"/>
        <v>0</v>
      </c>
      <c r="Q93" s="96">
        <f t="shared" si="15"/>
        <v>0</v>
      </c>
      <c r="R93" s="105">
        <f t="shared" si="9"/>
        <v>0</v>
      </c>
      <c r="S93" s="98">
        <f t="shared" si="16"/>
        <v>0</v>
      </c>
    </row>
    <row r="94" spans="2:19" s="5" customFormat="1" ht="18" customHeight="1">
      <c r="B94" s="110">
        <v>85</v>
      </c>
      <c r="C94" s="112"/>
      <c r="D94" s="111"/>
      <c r="E94" s="89">
        <v>12537.87</v>
      </c>
      <c r="F94" s="90">
        <v>0</v>
      </c>
      <c r="G94" s="91">
        <f t="shared" si="10"/>
        <v>0</v>
      </c>
      <c r="H94" s="89">
        <v>626.89</v>
      </c>
      <c r="I94" s="90">
        <v>0</v>
      </c>
      <c r="J94" s="103">
        <f t="shared" si="11"/>
        <v>0</v>
      </c>
      <c r="K94" s="93">
        <f t="shared" si="12"/>
        <v>0</v>
      </c>
      <c r="L94" s="94">
        <f t="shared" si="13"/>
        <v>0</v>
      </c>
      <c r="M94" s="94">
        <f>(L94*M9)</f>
        <v>0</v>
      </c>
      <c r="N94" s="94">
        <f>(L94*N9)</f>
        <v>0</v>
      </c>
      <c r="O94" s="106">
        <f>L94*O9</f>
        <v>0</v>
      </c>
      <c r="P94" s="95">
        <f t="shared" si="14"/>
        <v>0</v>
      </c>
      <c r="Q94" s="96">
        <f t="shared" si="15"/>
        <v>0</v>
      </c>
      <c r="R94" s="105">
        <f t="shared" si="9"/>
        <v>0</v>
      </c>
      <c r="S94" s="98">
        <f t="shared" si="16"/>
        <v>0</v>
      </c>
    </row>
    <row r="95" spans="2:19" s="5" customFormat="1" ht="18" customHeight="1">
      <c r="B95" s="110">
        <v>86</v>
      </c>
      <c r="C95" s="112"/>
      <c r="D95" s="111"/>
      <c r="E95" s="89">
        <v>12537.87</v>
      </c>
      <c r="F95" s="90">
        <v>0</v>
      </c>
      <c r="G95" s="91">
        <f t="shared" si="10"/>
        <v>0</v>
      </c>
      <c r="H95" s="89">
        <v>626.89</v>
      </c>
      <c r="I95" s="90">
        <v>0</v>
      </c>
      <c r="J95" s="103">
        <f t="shared" si="11"/>
        <v>0</v>
      </c>
      <c r="K95" s="93">
        <f t="shared" si="12"/>
        <v>0</v>
      </c>
      <c r="L95" s="94">
        <f t="shared" si="13"/>
        <v>0</v>
      </c>
      <c r="M95" s="94">
        <f>(L95*M9)</f>
        <v>0</v>
      </c>
      <c r="N95" s="94">
        <f>(L95*N9)</f>
        <v>0</v>
      </c>
      <c r="O95" s="106">
        <f>L95*O9</f>
        <v>0</v>
      </c>
      <c r="P95" s="95">
        <f t="shared" si="14"/>
        <v>0</v>
      </c>
      <c r="Q95" s="96">
        <f t="shared" si="15"/>
        <v>0</v>
      </c>
      <c r="R95" s="105">
        <f t="shared" si="9"/>
        <v>0</v>
      </c>
      <c r="S95" s="98">
        <f t="shared" si="16"/>
        <v>0</v>
      </c>
    </row>
    <row r="96" spans="2:19" s="5" customFormat="1" ht="18" customHeight="1">
      <c r="B96" s="110">
        <v>87</v>
      </c>
      <c r="C96" s="112"/>
      <c r="D96" s="111"/>
      <c r="E96" s="89">
        <v>12537.87</v>
      </c>
      <c r="F96" s="90">
        <v>0</v>
      </c>
      <c r="G96" s="91">
        <f t="shared" si="10"/>
        <v>0</v>
      </c>
      <c r="H96" s="89">
        <v>626.89</v>
      </c>
      <c r="I96" s="90">
        <v>0</v>
      </c>
      <c r="J96" s="103">
        <f t="shared" si="11"/>
        <v>0</v>
      </c>
      <c r="K96" s="93">
        <f t="shared" si="12"/>
        <v>0</v>
      </c>
      <c r="L96" s="94">
        <f t="shared" si="13"/>
        <v>0</v>
      </c>
      <c r="M96" s="94">
        <f>(L96*M9)</f>
        <v>0</v>
      </c>
      <c r="N96" s="94">
        <f>(L96*N9)</f>
        <v>0</v>
      </c>
      <c r="O96" s="106">
        <f>L96*O9</f>
        <v>0</v>
      </c>
      <c r="P96" s="95">
        <f t="shared" si="14"/>
        <v>0</v>
      </c>
      <c r="Q96" s="96">
        <f t="shared" si="15"/>
        <v>0</v>
      </c>
      <c r="R96" s="105">
        <f t="shared" si="9"/>
        <v>0</v>
      </c>
      <c r="S96" s="98">
        <f t="shared" si="16"/>
        <v>0</v>
      </c>
    </row>
    <row r="97" spans="2:19" s="5" customFormat="1" ht="18" customHeight="1">
      <c r="B97" s="110">
        <v>88</v>
      </c>
      <c r="C97" s="112"/>
      <c r="D97" s="111"/>
      <c r="E97" s="89">
        <v>12537.87</v>
      </c>
      <c r="F97" s="90">
        <v>0</v>
      </c>
      <c r="G97" s="91">
        <f t="shared" si="10"/>
        <v>0</v>
      </c>
      <c r="H97" s="89">
        <v>626.89</v>
      </c>
      <c r="I97" s="90">
        <v>0</v>
      </c>
      <c r="J97" s="103">
        <f t="shared" si="11"/>
        <v>0</v>
      </c>
      <c r="K97" s="93">
        <f t="shared" si="12"/>
        <v>0</v>
      </c>
      <c r="L97" s="94">
        <f t="shared" si="13"/>
        <v>0</v>
      </c>
      <c r="M97" s="94">
        <f>(L97*M9)</f>
        <v>0</v>
      </c>
      <c r="N97" s="94">
        <f>(L97*N9)</f>
        <v>0</v>
      </c>
      <c r="O97" s="106">
        <f>L97*O9</f>
        <v>0</v>
      </c>
      <c r="P97" s="95">
        <f t="shared" si="14"/>
        <v>0</v>
      </c>
      <c r="Q97" s="96">
        <f t="shared" si="15"/>
        <v>0</v>
      </c>
      <c r="R97" s="105">
        <f t="shared" si="9"/>
        <v>0</v>
      </c>
      <c r="S97" s="98">
        <f t="shared" si="16"/>
        <v>0</v>
      </c>
    </row>
    <row r="98" spans="2:19" s="5" customFormat="1" ht="18" customHeight="1">
      <c r="B98" s="110">
        <v>89</v>
      </c>
      <c r="C98" s="112"/>
      <c r="D98" s="111"/>
      <c r="E98" s="89">
        <v>12537.87</v>
      </c>
      <c r="F98" s="90">
        <v>0</v>
      </c>
      <c r="G98" s="91">
        <f t="shared" si="10"/>
        <v>0</v>
      </c>
      <c r="H98" s="89">
        <v>626.89</v>
      </c>
      <c r="I98" s="90">
        <v>0</v>
      </c>
      <c r="J98" s="103">
        <f t="shared" si="11"/>
        <v>0</v>
      </c>
      <c r="K98" s="93">
        <f t="shared" si="12"/>
        <v>0</v>
      </c>
      <c r="L98" s="94">
        <f t="shared" si="13"/>
        <v>0</v>
      </c>
      <c r="M98" s="94">
        <f>(L98*M9)</f>
        <v>0</v>
      </c>
      <c r="N98" s="94">
        <f>(L98*N9)</f>
        <v>0</v>
      </c>
      <c r="O98" s="106">
        <f>L98*O9</f>
        <v>0</v>
      </c>
      <c r="P98" s="95">
        <f t="shared" si="14"/>
        <v>0</v>
      </c>
      <c r="Q98" s="96">
        <f t="shared" si="15"/>
        <v>0</v>
      </c>
      <c r="R98" s="105">
        <f t="shared" si="9"/>
        <v>0</v>
      </c>
      <c r="S98" s="98">
        <f t="shared" si="16"/>
        <v>0</v>
      </c>
    </row>
    <row r="99" spans="2:19" s="5" customFormat="1" ht="18" customHeight="1">
      <c r="B99" s="110">
        <v>90</v>
      </c>
      <c r="C99" s="112"/>
      <c r="D99" s="111"/>
      <c r="E99" s="89">
        <v>12537.87</v>
      </c>
      <c r="F99" s="90">
        <v>0</v>
      </c>
      <c r="G99" s="91">
        <f t="shared" si="10"/>
        <v>0</v>
      </c>
      <c r="H99" s="89">
        <v>626.89</v>
      </c>
      <c r="I99" s="90">
        <v>0</v>
      </c>
      <c r="J99" s="103">
        <f t="shared" si="11"/>
        <v>0</v>
      </c>
      <c r="K99" s="93">
        <f t="shared" si="12"/>
        <v>0</v>
      </c>
      <c r="L99" s="94">
        <f t="shared" si="13"/>
        <v>0</v>
      </c>
      <c r="M99" s="94">
        <f>(L99*M9)</f>
        <v>0</v>
      </c>
      <c r="N99" s="94">
        <f>(L99*N9)</f>
        <v>0</v>
      </c>
      <c r="O99" s="106">
        <f>L99*O9</f>
        <v>0</v>
      </c>
      <c r="P99" s="95">
        <f t="shared" si="14"/>
        <v>0</v>
      </c>
      <c r="Q99" s="96">
        <f t="shared" si="15"/>
        <v>0</v>
      </c>
      <c r="R99" s="105">
        <f t="shared" si="9"/>
        <v>0</v>
      </c>
      <c r="S99" s="98">
        <f t="shared" si="16"/>
        <v>0</v>
      </c>
    </row>
    <row r="100" spans="2:19" s="5" customFormat="1" ht="18" customHeight="1">
      <c r="B100" s="110">
        <v>91</v>
      </c>
      <c r="C100" s="112"/>
      <c r="D100" s="111"/>
      <c r="E100" s="89">
        <v>12537.87</v>
      </c>
      <c r="F100" s="90">
        <v>0</v>
      </c>
      <c r="G100" s="91">
        <f t="shared" si="10"/>
        <v>0</v>
      </c>
      <c r="H100" s="89">
        <v>626.89</v>
      </c>
      <c r="I100" s="90">
        <v>0</v>
      </c>
      <c r="J100" s="103">
        <f t="shared" si="11"/>
        <v>0</v>
      </c>
      <c r="K100" s="93">
        <f t="shared" si="12"/>
        <v>0</v>
      </c>
      <c r="L100" s="94">
        <f t="shared" si="13"/>
        <v>0</v>
      </c>
      <c r="M100" s="94">
        <f>(L100*M9)</f>
        <v>0</v>
      </c>
      <c r="N100" s="94">
        <f>(L100*N9)</f>
        <v>0</v>
      </c>
      <c r="O100" s="106">
        <f>L100*O9</f>
        <v>0</v>
      </c>
      <c r="P100" s="95">
        <f t="shared" si="14"/>
        <v>0</v>
      </c>
      <c r="Q100" s="96">
        <f t="shared" si="15"/>
        <v>0</v>
      </c>
      <c r="R100" s="105">
        <f t="shared" si="9"/>
        <v>0</v>
      </c>
      <c r="S100" s="98">
        <f t="shared" si="16"/>
        <v>0</v>
      </c>
    </row>
    <row r="101" spans="2:19" s="5" customFormat="1" ht="18" customHeight="1">
      <c r="B101" s="110">
        <v>92</v>
      </c>
      <c r="C101" s="112"/>
      <c r="D101" s="111"/>
      <c r="E101" s="89">
        <v>12537.87</v>
      </c>
      <c r="F101" s="90">
        <v>0</v>
      </c>
      <c r="G101" s="91">
        <f t="shared" si="10"/>
        <v>0</v>
      </c>
      <c r="H101" s="89">
        <v>626.89</v>
      </c>
      <c r="I101" s="90">
        <v>0</v>
      </c>
      <c r="J101" s="103">
        <f t="shared" si="11"/>
        <v>0</v>
      </c>
      <c r="K101" s="93">
        <f t="shared" si="12"/>
        <v>0</v>
      </c>
      <c r="L101" s="94">
        <f t="shared" si="13"/>
        <v>0</v>
      </c>
      <c r="M101" s="94">
        <f>(L101*M9)</f>
        <v>0</v>
      </c>
      <c r="N101" s="94">
        <f>(L101*N9)</f>
        <v>0</v>
      </c>
      <c r="O101" s="106">
        <f>L101*O9</f>
        <v>0</v>
      </c>
      <c r="P101" s="95">
        <f t="shared" si="14"/>
        <v>0</v>
      </c>
      <c r="Q101" s="96">
        <f t="shared" si="15"/>
        <v>0</v>
      </c>
      <c r="R101" s="105">
        <f t="shared" si="9"/>
        <v>0</v>
      </c>
      <c r="S101" s="98">
        <f t="shared" si="16"/>
        <v>0</v>
      </c>
    </row>
    <row r="102" spans="2:19" s="5" customFormat="1" ht="18" customHeight="1">
      <c r="B102" s="110">
        <v>93</v>
      </c>
      <c r="C102" s="112"/>
      <c r="D102" s="111"/>
      <c r="E102" s="89">
        <v>12537.87</v>
      </c>
      <c r="F102" s="90">
        <v>0</v>
      </c>
      <c r="G102" s="91">
        <f t="shared" si="10"/>
        <v>0</v>
      </c>
      <c r="H102" s="89">
        <v>626.89</v>
      </c>
      <c r="I102" s="90">
        <v>0</v>
      </c>
      <c r="J102" s="103">
        <f t="shared" si="11"/>
        <v>0</v>
      </c>
      <c r="K102" s="93">
        <f t="shared" si="12"/>
        <v>0</v>
      </c>
      <c r="L102" s="94">
        <f t="shared" si="13"/>
        <v>0</v>
      </c>
      <c r="M102" s="94">
        <f>(L102*M9)</f>
        <v>0</v>
      </c>
      <c r="N102" s="94">
        <f>(L102*N9)</f>
        <v>0</v>
      </c>
      <c r="O102" s="106">
        <f>L102*O9</f>
        <v>0</v>
      </c>
      <c r="P102" s="95">
        <f t="shared" si="14"/>
        <v>0</v>
      </c>
      <c r="Q102" s="96">
        <f t="shared" si="15"/>
        <v>0</v>
      </c>
      <c r="R102" s="105">
        <f t="shared" si="9"/>
        <v>0</v>
      </c>
      <c r="S102" s="98">
        <f t="shared" si="16"/>
        <v>0</v>
      </c>
    </row>
    <row r="103" spans="2:19" s="5" customFormat="1" ht="18" customHeight="1">
      <c r="B103" s="110">
        <v>94</v>
      </c>
      <c r="C103" s="112"/>
      <c r="D103" s="111"/>
      <c r="E103" s="89">
        <v>12537.87</v>
      </c>
      <c r="F103" s="90">
        <v>0</v>
      </c>
      <c r="G103" s="91">
        <f t="shared" si="10"/>
        <v>0</v>
      </c>
      <c r="H103" s="89">
        <v>626.89</v>
      </c>
      <c r="I103" s="90">
        <v>0</v>
      </c>
      <c r="J103" s="103">
        <f t="shared" si="11"/>
        <v>0</v>
      </c>
      <c r="K103" s="93">
        <f t="shared" si="12"/>
        <v>0</v>
      </c>
      <c r="L103" s="94">
        <f t="shared" si="13"/>
        <v>0</v>
      </c>
      <c r="M103" s="94">
        <f>(L103*M9)</f>
        <v>0</v>
      </c>
      <c r="N103" s="94">
        <f>(L103*N9)</f>
        <v>0</v>
      </c>
      <c r="O103" s="106">
        <f>L103*O9</f>
        <v>0</v>
      </c>
      <c r="P103" s="95">
        <f t="shared" si="14"/>
        <v>0</v>
      </c>
      <c r="Q103" s="96">
        <f t="shared" si="15"/>
        <v>0</v>
      </c>
      <c r="R103" s="105">
        <f t="shared" si="9"/>
        <v>0</v>
      </c>
      <c r="S103" s="98">
        <f t="shared" si="16"/>
        <v>0</v>
      </c>
    </row>
    <row r="104" spans="2:19" s="5" customFormat="1" ht="18" customHeight="1">
      <c r="B104" s="110">
        <v>95</v>
      </c>
      <c r="C104" s="112"/>
      <c r="D104" s="111"/>
      <c r="E104" s="89">
        <v>12537.87</v>
      </c>
      <c r="F104" s="90">
        <v>0</v>
      </c>
      <c r="G104" s="91">
        <f t="shared" si="10"/>
        <v>0</v>
      </c>
      <c r="H104" s="89">
        <v>626.89</v>
      </c>
      <c r="I104" s="90">
        <v>0</v>
      </c>
      <c r="J104" s="103">
        <f t="shared" si="11"/>
        <v>0</v>
      </c>
      <c r="K104" s="93">
        <f t="shared" si="12"/>
        <v>0</v>
      </c>
      <c r="L104" s="94">
        <f t="shared" si="13"/>
        <v>0</v>
      </c>
      <c r="M104" s="94">
        <f>(L104*M9)</f>
        <v>0</v>
      </c>
      <c r="N104" s="94">
        <f>(L104*N9)</f>
        <v>0</v>
      </c>
      <c r="O104" s="106">
        <f>L104*O9</f>
        <v>0</v>
      </c>
      <c r="P104" s="95">
        <f t="shared" si="14"/>
        <v>0</v>
      </c>
      <c r="Q104" s="96">
        <f t="shared" si="15"/>
        <v>0</v>
      </c>
      <c r="R104" s="105">
        <f t="shared" si="9"/>
        <v>0</v>
      </c>
      <c r="S104" s="98">
        <f t="shared" si="16"/>
        <v>0</v>
      </c>
    </row>
    <row r="105" spans="2:19" s="5" customFormat="1" ht="18" customHeight="1">
      <c r="B105" s="110">
        <v>96</v>
      </c>
      <c r="C105" s="112"/>
      <c r="D105" s="111"/>
      <c r="E105" s="89">
        <v>12537.87</v>
      </c>
      <c r="F105" s="90">
        <v>0</v>
      </c>
      <c r="G105" s="91">
        <f t="shared" si="10"/>
        <v>0</v>
      </c>
      <c r="H105" s="89">
        <v>626.89</v>
      </c>
      <c r="I105" s="90">
        <v>0</v>
      </c>
      <c r="J105" s="103">
        <f t="shared" si="11"/>
        <v>0</v>
      </c>
      <c r="K105" s="93">
        <f t="shared" si="12"/>
        <v>0</v>
      </c>
      <c r="L105" s="94">
        <f t="shared" si="13"/>
        <v>0</v>
      </c>
      <c r="M105" s="94">
        <f>(L105*M9)</f>
        <v>0</v>
      </c>
      <c r="N105" s="94">
        <f>(L105*N9)</f>
        <v>0</v>
      </c>
      <c r="O105" s="106">
        <f>L105*O9</f>
        <v>0</v>
      </c>
      <c r="P105" s="95">
        <f t="shared" si="14"/>
        <v>0</v>
      </c>
      <c r="Q105" s="96">
        <f t="shared" si="15"/>
        <v>0</v>
      </c>
      <c r="R105" s="105">
        <f t="shared" si="9"/>
        <v>0</v>
      </c>
      <c r="S105" s="98">
        <f t="shared" si="16"/>
        <v>0</v>
      </c>
    </row>
    <row r="106" spans="2:19" s="5" customFormat="1" ht="18" customHeight="1">
      <c r="B106" s="110">
        <v>97</v>
      </c>
      <c r="C106" s="112"/>
      <c r="D106" s="111"/>
      <c r="E106" s="89">
        <v>12537.87</v>
      </c>
      <c r="F106" s="90">
        <v>0</v>
      </c>
      <c r="G106" s="91">
        <f t="shared" si="10"/>
        <v>0</v>
      </c>
      <c r="H106" s="89">
        <v>626.89</v>
      </c>
      <c r="I106" s="90">
        <v>0</v>
      </c>
      <c r="J106" s="103">
        <f t="shared" si="11"/>
        <v>0</v>
      </c>
      <c r="K106" s="93">
        <f t="shared" si="12"/>
        <v>0</v>
      </c>
      <c r="L106" s="94">
        <f t="shared" si="13"/>
        <v>0</v>
      </c>
      <c r="M106" s="94">
        <f>(L106*M9)</f>
        <v>0</v>
      </c>
      <c r="N106" s="94">
        <f>(L106*N9)</f>
        <v>0</v>
      </c>
      <c r="O106" s="106">
        <f>L106*O9</f>
        <v>0</v>
      </c>
      <c r="P106" s="95">
        <f t="shared" si="14"/>
        <v>0</v>
      </c>
      <c r="Q106" s="96">
        <f t="shared" si="15"/>
        <v>0</v>
      </c>
      <c r="R106" s="105">
        <f t="shared" si="9"/>
        <v>0</v>
      </c>
      <c r="S106" s="98">
        <f t="shared" si="16"/>
        <v>0</v>
      </c>
    </row>
    <row r="107" spans="2:19" s="5" customFormat="1" ht="18" customHeight="1">
      <c r="B107" s="110">
        <v>98</v>
      </c>
      <c r="C107" s="112"/>
      <c r="D107" s="111"/>
      <c r="E107" s="89">
        <v>12537.87</v>
      </c>
      <c r="F107" s="90">
        <v>0</v>
      </c>
      <c r="G107" s="91">
        <f t="shared" si="10"/>
        <v>0</v>
      </c>
      <c r="H107" s="89">
        <v>626.89</v>
      </c>
      <c r="I107" s="90">
        <v>0</v>
      </c>
      <c r="J107" s="103">
        <f t="shared" si="11"/>
        <v>0</v>
      </c>
      <c r="K107" s="93">
        <f t="shared" si="12"/>
        <v>0</v>
      </c>
      <c r="L107" s="94">
        <f t="shared" si="13"/>
        <v>0</v>
      </c>
      <c r="M107" s="94">
        <f>(L107*M9)</f>
        <v>0</v>
      </c>
      <c r="N107" s="94">
        <f>(L107*N9)</f>
        <v>0</v>
      </c>
      <c r="O107" s="106">
        <f>L107*O9</f>
        <v>0</v>
      </c>
      <c r="P107" s="95">
        <f t="shared" si="14"/>
        <v>0</v>
      </c>
      <c r="Q107" s="96">
        <f t="shared" si="15"/>
        <v>0</v>
      </c>
      <c r="R107" s="105">
        <f t="shared" si="9"/>
        <v>0</v>
      </c>
      <c r="S107" s="98">
        <f t="shared" si="16"/>
        <v>0</v>
      </c>
    </row>
    <row r="108" spans="2:19" s="5" customFormat="1" ht="18" customHeight="1">
      <c r="B108" s="110">
        <v>99</v>
      </c>
      <c r="C108" s="112"/>
      <c r="D108" s="111"/>
      <c r="E108" s="89">
        <v>12537.87</v>
      </c>
      <c r="F108" s="90">
        <v>0</v>
      </c>
      <c r="G108" s="91">
        <f t="shared" si="10"/>
        <v>0</v>
      </c>
      <c r="H108" s="89">
        <v>626.89</v>
      </c>
      <c r="I108" s="90">
        <v>0</v>
      </c>
      <c r="J108" s="103">
        <f t="shared" si="11"/>
        <v>0</v>
      </c>
      <c r="K108" s="93">
        <f t="shared" si="12"/>
        <v>0</v>
      </c>
      <c r="L108" s="94">
        <f t="shared" si="13"/>
        <v>0</v>
      </c>
      <c r="M108" s="94">
        <f>(L108*M9)</f>
        <v>0</v>
      </c>
      <c r="N108" s="94">
        <f>(L108*N9)</f>
        <v>0</v>
      </c>
      <c r="O108" s="106">
        <f>L108*O9</f>
        <v>0</v>
      </c>
      <c r="P108" s="95">
        <f t="shared" si="14"/>
        <v>0</v>
      </c>
      <c r="Q108" s="96">
        <f t="shared" si="15"/>
        <v>0</v>
      </c>
      <c r="R108" s="105">
        <f t="shared" si="9"/>
        <v>0</v>
      </c>
      <c r="S108" s="98">
        <f t="shared" si="16"/>
        <v>0</v>
      </c>
    </row>
    <row r="109" spans="2:19" s="5" customFormat="1" ht="18" customHeight="1" thickBot="1">
      <c r="B109" s="110">
        <v>100</v>
      </c>
      <c r="C109" s="112"/>
      <c r="D109" s="111"/>
      <c r="E109" s="89">
        <v>12537.87</v>
      </c>
      <c r="F109" s="90">
        <v>0</v>
      </c>
      <c r="G109" s="91">
        <f t="shared" si="10"/>
        <v>0</v>
      </c>
      <c r="H109" s="89">
        <v>626.89</v>
      </c>
      <c r="I109" s="90">
        <v>0</v>
      </c>
      <c r="J109" s="113">
        <f t="shared" si="11"/>
        <v>0</v>
      </c>
      <c r="K109" s="93">
        <f t="shared" si="12"/>
        <v>0</v>
      </c>
      <c r="L109" s="94">
        <f t="shared" si="13"/>
        <v>0</v>
      </c>
      <c r="M109" s="94">
        <f>(L109*M9)</f>
        <v>0</v>
      </c>
      <c r="N109" s="94">
        <f>(L109*N9)</f>
        <v>0</v>
      </c>
      <c r="O109" s="106">
        <f>L109*O9</f>
        <v>0</v>
      </c>
      <c r="P109" s="95">
        <f t="shared" si="14"/>
        <v>0</v>
      </c>
      <c r="Q109" s="96">
        <f t="shared" si="15"/>
        <v>0</v>
      </c>
      <c r="R109" s="105">
        <f t="shared" si="9"/>
        <v>0</v>
      </c>
      <c r="S109" s="98">
        <f t="shared" si="16"/>
        <v>0</v>
      </c>
    </row>
    <row r="110" spans="2:19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7">SUM(G10:G109)</f>
        <v>0</v>
      </c>
      <c r="H110" s="118"/>
      <c r="I110" s="119"/>
      <c r="J110" s="120">
        <f t="shared" si="17"/>
        <v>0</v>
      </c>
      <c r="K110" s="121">
        <f t="shared" si="17"/>
        <v>0</v>
      </c>
      <c r="L110" s="122">
        <f t="shared" ref="L110:S110" si="18">SUM(L10:L109)</f>
        <v>0</v>
      </c>
      <c r="M110" s="122">
        <f t="shared" si="18"/>
        <v>0</v>
      </c>
      <c r="N110" s="122">
        <f t="shared" si="18"/>
        <v>0</v>
      </c>
      <c r="O110" s="123">
        <f t="shared" si="18"/>
        <v>0</v>
      </c>
      <c r="P110" s="123">
        <f t="shared" si="18"/>
        <v>0</v>
      </c>
      <c r="Q110" s="124">
        <f t="shared" si="18"/>
        <v>0</v>
      </c>
      <c r="R110" s="162">
        <f t="shared" si="18"/>
        <v>0</v>
      </c>
      <c r="S110" s="163">
        <f t="shared" si="18"/>
        <v>0</v>
      </c>
    </row>
    <row r="111" spans="2:19" s="5" customFormat="1" ht="18" customHeight="1" thickBot="1">
      <c r="F111" s="51"/>
      <c r="O111" s="133"/>
      <c r="P111" s="133"/>
    </row>
    <row r="112" spans="2:19" s="5" customFormat="1" ht="22.5">
      <c r="C112" s="154" t="s">
        <v>15</v>
      </c>
      <c r="D112" s="32"/>
      <c r="E112" s="39">
        <f>L110</f>
        <v>0</v>
      </c>
      <c r="F112" s="51"/>
      <c r="O112" s="133"/>
      <c r="P112" s="133"/>
    </row>
    <row r="113" spans="3:16" s="5" customFormat="1" ht="23.25" thickBot="1">
      <c r="C113" s="155" t="s">
        <v>14</v>
      </c>
      <c r="D113" s="40">
        <v>-0.17</v>
      </c>
      <c r="E113" s="41">
        <f>P110</f>
        <v>0</v>
      </c>
      <c r="F113" s="51"/>
      <c r="O113" s="133"/>
      <c r="P113" s="133"/>
    </row>
    <row r="114" spans="3:16" s="5" customFormat="1" ht="22.5">
      <c r="C114" s="156" t="s">
        <v>16</v>
      </c>
      <c r="D114" s="38"/>
      <c r="E114" s="42">
        <f>(E112-E113)</f>
        <v>0</v>
      </c>
      <c r="F114" s="51"/>
      <c r="O114" s="133"/>
      <c r="P114" s="133"/>
    </row>
    <row r="115" spans="3:16" s="5" customFormat="1" ht="22.5">
      <c r="C115" s="157" t="s">
        <v>2</v>
      </c>
      <c r="D115" s="35"/>
      <c r="E115" s="43">
        <f>R110</f>
        <v>0</v>
      </c>
      <c r="F115" s="51"/>
      <c r="O115" s="133"/>
      <c r="P115" s="133"/>
    </row>
    <row r="116" spans="3:16" s="5" customFormat="1" ht="23.25" thickBot="1">
      <c r="C116" s="158" t="s">
        <v>3</v>
      </c>
      <c r="D116" s="180"/>
      <c r="E116" s="42">
        <f>S110</f>
        <v>0</v>
      </c>
      <c r="F116" s="51"/>
      <c r="O116" s="133"/>
      <c r="P116" s="133"/>
    </row>
    <row r="117" spans="3:16" s="5" customFormat="1" ht="23.25" thickBot="1">
      <c r="C117" s="159" t="s">
        <v>1</v>
      </c>
      <c r="D117" s="37"/>
      <c r="E117" s="44">
        <f>SUM(E114+E115+E116)</f>
        <v>0</v>
      </c>
      <c r="F117" s="51"/>
      <c r="O117" s="133"/>
      <c r="P117" s="133"/>
    </row>
    <row r="118" spans="3:16" s="5" customFormat="1" ht="18">
      <c r="F118" s="51"/>
      <c r="O118" s="133"/>
      <c r="P118" s="133"/>
    </row>
    <row r="119" spans="3:16" s="5" customFormat="1" ht="18">
      <c r="F119" s="51"/>
      <c r="O119" s="133"/>
      <c r="P119" s="133"/>
    </row>
    <row r="120" spans="3:16" s="5" customFormat="1" ht="18">
      <c r="F120" s="51"/>
      <c r="O120" s="133"/>
      <c r="P120" s="133"/>
    </row>
    <row r="121" spans="3:16" s="5" customFormat="1" ht="18">
      <c r="F121" s="51"/>
      <c r="O121" s="133"/>
      <c r="P121" s="133"/>
    </row>
    <row r="122" spans="3:16" s="5" customFormat="1" ht="18">
      <c r="F122" s="51"/>
      <c r="O122" s="133"/>
      <c r="P122" s="133"/>
    </row>
    <row r="123" spans="3:16" s="5" customFormat="1" ht="18">
      <c r="F123" s="51"/>
      <c r="O123" s="133"/>
      <c r="P123" s="133"/>
    </row>
    <row r="124" spans="3:16" s="5" customFormat="1" ht="18">
      <c r="F124" s="51"/>
      <c r="O124" s="133"/>
      <c r="P124" s="133"/>
    </row>
    <row r="125" spans="3:16" s="5" customFormat="1" ht="18">
      <c r="F125" s="51"/>
      <c r="O125" s="133"/>
      <c r="P125" s="133"/>
    </row>
    <row r="126" spans="3:16" s="5" customFormat="1" ht="18">
      <c r="F126" s="51"/>
      <c r="O126" s="133"/>
      <c r="P126" s="133"/>
    </row>
    <row r="127" spans="3:16" s="5" customFormat="1" ht="18">
      <c r="F127" s="51"/>
      <c r="O127" s="133"/>
      <c r="P127" s="133"/>
    </row>
    <row r="128" spans="3:16" s="5" customFormat="1" ht="18">
      <c r="F128" s="51"/>
      <c r="O128" s="133"/>
      <c r="P128" s="133"/>
    </row>
    <row r="129" spans="6:16" s="2" customFormat="1">
      <c r="F129" s="52"/>
      <c r="O129" s="134"/>
      <c r="P129" s="134"/>
    </row>
    <row r="130" spans="6:16" s="2" customFormat="1">
      <c r="F130" s="52"/>
      <c r="O130" s="134"/>
      <c r="P130" s="134"/>
    </row>
    <row r="131" spans="6:16" s="2" customFormat="1">
      <c r="F131" s="52"/>
      <c r="O131" s="134"/>
      <c r="P131" s="134"/>
    </row>
    <row r="132" spans="6:16" s="2" customFormat="1">
      <c r="F132" s="52"/>
      <c r="O132" s="134"/>
      <c r="P132" s="134"/>
    </row>
    <row r="133" spans="6:16" s="2" customFormat="1">
      <c r="F133" s="52"/>
      <c r="O133" s="134"/>
      <c r="P133" s="134"/>
    </row>
    <row r="134" spans="6:16" s="2" customFormat="1">
      <c r="F134" s="52"/>
      <c r="O134" s="134"/>
      <c r="P134" s="134"/>
    </row>
    <row r="135" spans="6:16" s="2" customFormat="1">
      <c r="F135" s="52"/>
      <c r="O135" s="134"/>
      <c r="P135" s="134"/>
    </row>
    <row r="136" spans="6:16" s="2" customFormat="1">
      <c r="F136" s="52"/>
      <c r="O136" s="134"/>
      <c r="P136" s="134"/>
    </row>
    <row r="137" spans="6:16" s="2" customFormat="1">
      <c r="F137" s="52"/>
      <c r="O137" s="134"/>
      <c r="P137" s="134"/>
    </row>
    <row r="138" spans="6:16" s="2" customFormat="1">
      <c r="F138" s="52"/>
      <c r="O138" s="134"/>
      <c r="P138" s="134"/>
    </row>
  </sheetData>
  <sheetProtection algorithmName="SHA-512" hashValue="cRXmbsZPx4Qix4QOqCv29vLEASpB+thRiQ486CKPvBS9d2F0+msjXyAfG9QO43/cCGXT10s2uMxRPnMiUQOeXg==" saltValue="HN2UWaJLAwooUEs4xUs7Rg==" spinCount="100000" sheet="1" objects="1" scenarios="1"/>
  <mergeCells count="9">
    <mergeCell ref="C5:K5"/>
    <mergeCell ref="C6:K6"/>
    <mergeCell ref="C7:K7"/>
    <mergeCell ref="J1:S1"/>
    <mergeCell ref="C1:G1"/>
    <mergeCell ref="B9:C9"/>
    <mergeCell ref="C2:K2"/>
    <mergeCell ref="C3:K3"/>
    <mergeCell ref="C4:K4"/>
  </mergeCells>
  <pageMargins left="0.25" right="0.25" top="0.75" bottom="0.75" header="0.3" footer="0.3"/>
  <pageSetup scale="46" fitToHeight="0" orientation="landscape" r:id="rId1"/>
  <ignoredErrors>
    <ignoredError sqref="K10 E112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3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7109375" style="183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BczL4wW1CKmt3U6Ijsw5RSYUp8g2n3699ufNSFGmRFEbZLQavzV4vIVP8E4Q5vY4HdwV76GSZLvkx0tNez+Bvw==" saltValue="+EsgsgOULv/tEAdYCD7BsQ==" spinCount="100000" sheet="1" objects="1" scenarios="1" insertRows="0" deleteRows="0" autoFilter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Y139"/>
  <sheetViews>
    <sheetView zoomScale="70" zoomScaleNormal="70" workbookViewId="0">
      <pane ySplit="9" topLeftCell="A10" activePane="bottomLeft" state="frozen"/>
      <selection activeCell="B20" sqref="B20"/>
      <selection pane="bottomLeft" activeCell="C10" sqref="C10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7.140625" style="1" customWidth="1"/>
    <col min="6" max="6" width="13.42578125" style="53" customWidth="1"/>
    <col min="7" max="7" width="21.14062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2.42578125" style="1" customWidth="1"/>
    <col min="13" max="13" width="18.140625" style="1" customWidth="1"/>
    <col min="14" max="14" width="17.42578125" style="1" customWidth="1"/>
    <col min="15" max="15" width="14.140625" style="135" customWidth="1"/>
    <col min="16" max="16" width="17.85546875" style="1" bestFit="1" customWidth="1"/>
    <col min="17" max="17" width="19" style="1" bestFit="1" customWidth="1"/>
    <col min="18" max="18" width="19.42578125" style="1" customWidth="1"/>
    <col min="19" max="257" width="17.85546875" style="1"/>
    <col min="258" max="258" width="2.140625" style="1" customWidth="1"/>
    <col min="259" max="259" width="3.85546875" style="1" customWidth="1"/>
    <col min="260" max="260" width="35.28515625" style="1" customWidth="1"/>
    <col min="261" max="261" width="17.42578125" style="1" customWidth="1"/>
    <col min="262" max="262" width="19.42578125" style="1" customWidth="1"/>
    <col min="263" max="263" width="16.85546875" style="1" customWidth="1"/>
    <col min="264" max="264" width="17" style="1" customWidth="1"/>
    <col min="265" max="265" width="17.42578125" style="1" customWidth="1"/>
    <col min="266" max="266" width="16.7109375" style="1" customWidth="1"/>
    <col min="267" max="267" width="16.42578125" style="1" customWidth="1"/>
    <col min="268" max="268" width="16.85546875" style="1" customWidth="1"/>
    <col min="269" max="269" width="15" style="1" customWidth="1"/>
    <col min="270" max="513" width="17.85546875" style="1"/>
    <col min="514" max="514" width="2.140625" style="1" customWidth="1"/>
    <col min="515" max="515" width="3.85546875" style="1" customWidth="1"/>
    <col min="516" max="516" width="35.28515625" style="1" customWidth="1"/>
    <col min="517" max="517" width="17.42578125" style="1" customWidth="1"/>
    <col min="518" max="518" width="19.42578125" style="1" customWidth="1"/>
    <col min="519" max="519" width="16.85546875" style="1" customWidth="1"/>
    <col min="520" max="520" width="17" style="1" customWidth="1"/>
    <col min="521" max="521" width="17.42578125" style="1" customWidth="1"/>
    <col min="522" max="522" width="16.7109375" style="1" customWidth="1"/>
    <col min="523" max="523" width="16.42578125" style="1" customWidth="1"/>
    <col min="524" max="524" width="16.85546875" style="1" customWidth="1"/>
    <col min="525" max="525" width="15" style="1" customWidth="1"/>
    <col min="526" max="769" width="17.85546875" style="1"/>
    <col min="770" max="770" width="2.140625" style="1" customWidth="1"/>
    <col min="771" max="771" width="3.85546875" style="1" customWidth="1"/>
    <col min="772" max="772" width="35.28515625" style="1" customWidth="1"/>
    <col min="773" max="773" width="17.42578125" style="1" customWidth="1"/>
    <col min="774" max="774" width="19.42578125" style="1" customWidth="1"/>
    <col min="775" max="775" width="16.85546875" style="1" customWidth="1"/>
    <col min="776" max="776" width="17" style="1" customWidth="1"/>
    <col min="777" max="777" width="17.42578125" style="1" customWidth="1"/>
    <col min="778" max="778" width="16.7109375" style="1" customWidth="1"/>
    <col min="779" max="779" width="16.42578125" style="1" customWidth="1"/>
    <col min="780" max="780" width="16.85546875" style="1" customWidth="1"/>
    <col min="781" max="781" width="15" style="1" customWidth="1"/>
    <col min="782" max="1025" width="17.85546875" style="1"/>
    <col min="1026" max="1026" width="2.140625" style="1" customWidth="1"/>
    <col min="1027" max="1027" width="3.85546875" style="1" customWidth="1"/>
    <col min="1028" max="1028" width="35.28515625" style="1" customWidth="1"/>
    <col min="1029" max="1029" width="17.42578125" style="1" customWidth="1"/>
    <col min="1030" max="1030" width="19.42578125" style="1" customWidth="1"/>
    <col min="1031" max="1031" width="16.85546875" style="1" customWidth="1"/>
    <col min="1032" max="1032" width="17" style="1" customWidth="1"/>
    <col min="1033" max="1033" width="17.42578125" style="1" customWidth="1"/>
    <col min="1034" max="1034" width="16.7109375" style="1" customWidth="1"/>
    <col min="1035" max="1035" width="16.42578125" style="1" customWidth="1"/>
    <col min="1036" max="1036" width="16.85546875" style="1" customWidth="1"/>
    <col min="1037" max="1037" width="15" style="1" customWidth="1"/>
    <col min="1038" max="1281" width="17.85546875" style="1"/>
    <col min="1282" max="1282" width="2.140625" style="1" customWidth="1"/>
    <col min="1283" max="1283" width="3.85546875" style="1" customWidth="1"/>
    <col min="1284" max="1284" width="35.28515625" style="1" customWidth="1"/>
    <col min="1285" max="1285" width="17.42578125" style="1" customWidth="1"/>
    <col min="1286" max="1286" width="19.42578125" style="1" customWidth="1"/>
    <col min="1287" max="1287" width="16.85546875" style="1" customWidth="1"/>
    <col min="1288" max="1288" width="17" style="1" customWidth="1"/>
    <col min="1289" max="1289" width="17.42578125" style="1" customWidth="1"/>
    <col min="1290" max="1290" width="16.7109375" style="1" customWidth="1"/>
    <col min="1291" max="1291" width="16.42578125" style="1" customWidth="1"/>
    <col min="1292" max="1292" width="16.85546875" style="1" customWidth="1"/>
    <col min="1293" max="1293" width="15" style="1" customWidth="1"/>
    <col min="1294" max="1537" width="17.85546875" style="1"/>
    <col min="1538" max="1538" width="2.140625" style="1" customWidth="1"/>
    <col min="1539" max="1539" width="3.85546875" style="1" customWidth="1"/>
    <col min="1540" max="1540" width="35.28515625" style="1" customWidth="1"/>
    <col min="1541" max="1541" width="17.42578125" style="1" customWidth="1"/>
    <col min="1542" max="1542" width="19.42578125" style="1" customWidth="1"/>
    <col min="1543" max="1543" width="16.85546875" style="1" customWidth="1"/>
    <col min="1544" max="1544" width="17" style="1" customWidth="1"/>
    <col min="1545" max="1545" width="17.42578125" style="1" customWidth="1"/>
    <col min="1546" max="1546" width="16.7109375" style="1" customWidth="1"/>
    <col min="1547" max="1547" width="16.42578125" style="1" customWidth="1"/>
    <col min="1548" max="1548" width="16.85546875" style="1" customWidth="1"/>
    <col min="1549" max="1549" width="15" style="1" customWidth="1"/>
    <col min="1550" max="1793" width="17.85546875" style="1"/>
    <col min="1794" max="1794" width="2.140625" style="1" customWidth="1"/>
    <col min="1795" max="1795" width="3.85546875" style="1" customWidth="1"/>
    <col min="1796" max="1796" width="35.28515625" style="1" customWidth="1"/>
    <col min="1797" max="1797" width="17.42578125" style="1" customWidth="1"/>
    <col min="1798" max="1798" width="19.42578125" style="1" customWidth="1"/>
    <col min="1799" max="1799" width="16.85546875" style="1" customWidth="1"/>
    <col min="1800" max="1800" width="17" style="1" customWidth="1"/>
    <col min="1801" max="1801" width="17.42578125" style="1" customWidth="1"/>
    <col min="1802" max="1802" width="16.7109375" style="1" customWidth="1"/>
    <col min="1803" max="1803" width="16.42578125" style="1" customWidth="1"/>
    <col min="1804" max="1804" width="16.85546875" style="1" customWidth="1"/>
    <col min="1805" max="1805" width="15" style="1" customWidth="1"/>
    <col min="1806" max="2049" width="17.85546875" style="1"/>
    <col min="2050" max="2050" width="2.140625" style="1" customWidth="1"/>
    <col min="2051" max="2051" width="3.85546875" style="1" customWidth="1"/>
    <col min="2052" max="2052" width="35.28515625" style="1" customWidth="1"/>
    <col min="2053" max="2053" width="17.42578125" style="1" customWidth="1"/>
    <col min="2054" max="2054" width="19.42578125" style="1" customWidth="1"/>
    <col min="2055" max="2055" width="16.85546875" style="1" customWidth="1"/>
    <col min="2056" max="2056" width="17" style="1" customWidth="1"/>
    <col min="2057" max="2057" width="17.42578125" style="1" customWidth="1"/>
    <col min="2058" max="2058" width="16.7109375" style="1" customWidth="1"/>
    <col min="2059" max="2059" width="16.42578125" style="1" customWidth="1"/>
    <col min="2060" max="2060" width="16.85546875" style="1" customWidth="1"/>
    <col min="2061" max="2061" width="15" style="1" customWidth="1"/>
    <col min="2062" max="2305" width="17.85546875" style="1"/>
    <col min="2306" max="2306" width="2.140625" style="1" customWidth="1"/>
    <col min="2307" max="2307" width="3.85546875" style="1" customWidth="1"/>
    <col min="2308" max="2308" width="35.28515625" style="1" customWidth="1"/>
    <col min="2309" max="2309" width="17.42578125" style="1" customWidth="1"/>
    <col min="2310" max="2310" width="19.42578125" style="1" customWidth="1"/>
    <col min="2311" max="2311" width="16.85546875" style="1" customWidth="1"/>
    <col min="2312" max="2312" width="17" style="1" customWidth="1"/>
    <col min="2313" max="2313" width="17.42578125" style="1" customWidth="1"/>
    <col min="2314" max="2314" width="16.7109375" style="1" customWidth="1"/>
    <col min="2315" max="2315" width="16.42578125" style="1" customWidth="1"/>
    <col min="2316" max="2316" width="16.85546875" style="1" customWidth="1"/>
    <col min="2317" max="2317" width="15" style="1" customWidth="1"/>
    <col min="2318" max="2561" width="17.85546875" style="1"/>
    <col min="2562" max="2562" width="2.140625" style="1" customWidth="1"/>
    <col min="2563" max="2563" width="3.85546875" style="1" customWidth="1"/>
    <col min="2564" max="2564" width="35.28515625" style="1" customWidth="1"/>
    <col min="2565" max="2565" width="17.42578125" style="1" customWidth="1"/>
    <col min="2566" max="2566" width="19.42578125" style="1" customWidth="1"/>
    <col min="2567" max="2567" width="16.85546875" style="1" customWidth="1"/>
    <col min="2568" max="2568" width="17" style="1" customWidth="1"/>
    <col min="2569" max="2569" width="17.42578125" style="1" customWidth="1"/>
    <col min="2570" max="2570" width="16.7109375" style="1" customWidth="1"/>
    <col min="2571" max="2571" width="16.42578125" style="1" customWidth="1"/>
    <col min="2572" max="2572" width="16.85546875" style="1" customWidth="1"/>
    <col min="2573" max="2573" width="15" style="1" customWidth="1"/>
    <col min="2574" max="2817" width="17.85546875" style="1"/>
    <col min="2818" max="2818" width="2.140625" style="1" customWidth="1"/>
    <col min="2819" max="2819" width="3.85546875" style="1" customWidth="1"/>
    <col min="2820" max="2820" width="35.28515625" style="1" customWidth="1"/>
    <col min="2821" max="2821" width="17.42578125" style="1" customWidth="1"/>
    <col min="2822" max="2822" width="19.42578125" style="1" customWidth="1"/>
    <col min="2823" max="2823" width="16.85546875" style="1" customWidth="1"/>
    <col min="2824" max="2824" width="17" style="1" customWidth="1"/>
    <col min="2825" max="2825" width="17.42578125" style="1" customWidth="1"/>
    <col min="2826" max="2826" width="16.7109375" style="1" customWidth="1"/>
    <col min="2827" max="2827" width="16.42578125" style="1" customWidth="1"/>
    <col min="2828" max="2828" width="16.85546875" style="1" customWidth="1"/>
    <col min="2829" max="2829" width="15" style="1" customWidth="1"/>
    <col min="2830" max="3073" width="17.85546875" style="1"/>
    <col min="3074" max="3074" width="2.140625" style="1" customWidth="1"/>
    <col min="3075" max="3075" width="3.85546875" style="1" customWidth="1"/>
    <col min="3076" max="3076" width="35.28515625" style="1" customWidth="1"/>
    <col min="3077" max="3077" width="17.42578125" style="1" customWidth="1"/>
    <col min="3078" max="3078" width="19.42578125" style="1" customWidth="1"/>
    <col min="3079" max="3079" width="16.85546875" style="1" customWidth="1"/>
    <col min="3080" max="3080" width="17" style="1" customWidth="1"/>
    <col min="3081" max="3081" width="17.42578125" style="1" customWidth="1"/>
    <col min="3082" max="3082" width="16.7109375" style="1" customWidth="1"/>
    <col min="3083" max="3083" width="16.42578125" style="1" customWidth="1"/>
    <col min="3084" max="3084" width="16.85546875" style="1" customWidth="1"/>
    <col min="3085" max="3085" width="15" style="1" customWidth="1"/>
    <col min="3086" max="3329" width="17.85546875" style="1"/>
    <col min="3330" max="3330" width="2.140625" style="1" customWidth="1"/>
    <col min="3331" max="3331" width="3.85546875" style="1" customWidth="1"/>
    <col min="3332" max="3332" width="35.28515625" style="1" customWidth="1"/>
    <col min="3333" max="3333" width="17.42578125" style="1" customWidth="1"/>
    <col min="3334" max="3334" width="19.42578125" style="1" customWidth="1"/>
    <col min="3335" max="3335" width="16.85546875" style="1" customWidth="1"/>
    <col min="3336" max="3336" width="17" style="1" customWidth="1"/>
    <col min="3337" max="3337" width="17.42578125" style="1" customWidth="1"/>
    <col min="3338" max="3338" width="16.7109375" style="1" customWidth="1"/>
    <col min="3339" max="3339" width="16.42578125" style="1" customWidth="1"/>
    <col min="3340" max="3340" width="16.85546875" style="1" customWidth="1"/>
    <col min="3341" max="3341" width="15" style="1" customWidth="1"/>
    <col min="3342" max="3585" width="17.85546875" style="1"/>
    <col min="3586" max="3586" width="2.140625" style="1" customWidth="1"/>
    <col min="3587" max="3587" width="3.85546875" style="1" customWidth="1"/>
    <col min="3588" max="3588" width="35.28515625" style="1" customWidth="1"/>
    <col min="3589" max="3589" width="17.42578125" style="1" customWidth="1"/>
    <col min="3590" max="3590" width="19.42578125" style="1" customWidth="1"/>
    <col min="3591" max="3591" width="16.85546875" style="1" customWidth="1"/>
    <col min="3592" max="3592" width="17" style="1" customWidth="1"/>
    <col min="3593" max="3593" width="17.42578125" style="1" customWidth="1"/>
    <col min="3594" max="3594" width="16.7109375" style="1" customWidth="1"/>
    <col min="3595" max="3595" width="16.42578125" style="1" customWidth="1"/>
    <col min="3596" max="3596" width="16.85546875" style="1" customWidth="1"/>
    <col min="3597" max="3597" width="15" style="1" customWidth="1"/>
    <col min="3598" max="3841" width="17.85546875" style="1"/>
    <col min="3842" max="3842" width="2.140625" style="1" customWidth="1"/>
    <col min="3843" max="3843" width="3.85546875" style="1" customWidth="1"/>
    <col min="3844" max="3844" width="35.28515625" style="1" customWidth="1"/>
    <col min="3845" max="3845" width="17.42578125" style="1" customWidth="1"/>
    <col min="3846" max="3846" width="19.42578125" style="1" customWidth="1"/>
    <col min="3847" max="3847" width="16.85546875" style="1" customWidth="1"/>
    <col min="3848" max="3848" width="17" style="1" customWidth="1"/>
    <col min="3849" max="3849" width="17.42578125" style="1" customWidth="1"/>
    <col min="3850" max="3850" width="16.7109375" style="1" customWidth="1"/>
    <col min="3851" max="3851" width="16.42578125" style="1" customWidth="1"/>
    <col min="3852" max="3852" width="16.85546875" style="1" customWidth="1"/>
    <col min="3853" max="3853" width="15" style="1" customWidth="1"/>
    <col min="3854" max="4097" width="17.85546875" style="1"/>
    <col min="4098" max="4098" width="2.140625" style="1" customWidth="1"/>
    <col min="4099" max="4099" width="3.85546875" style="1" customWidth="1"/>
    <col min="4100" max="4100" width="35.28515625" style="1" customWidth="1"/>
    <col min="4101" max="4101" width="17.42578125" style="1" customWidth="1"/>
    <col min="4102" max="4102" width="19.42578125" style="1" customWidth="1"/>
    <col min="4103" max="4103" width="16.85546875" style="1" customWidth="1"/>
    <col min="4104" max="4104" width="17" style="1" customWidth="1"/>
    <col min="4105" max="4105" width="17.42578125" style="1" customWidth="1"/>
    <col min="4106" max="4106" width="16.7109375" style="1" customWidth="1"/>
    <col min="4107" max="4107" width="16.42578125" style="1" customWidth="1"/>
    <col min="4108" max="4108" width="16.85546875" style="1" customWidth="1"/>
    <col min="4109" max="4109" width="15" style="1" customWidth="1"/>
    <col min="4110" max="4353" width="17.85546875" style="1"/>
    <col min="4354" max="4354" width="2.140625" style="1" customWidth="1"/>
    <col min="4355" max="4355" width="3.85546875" style="1" customWidth="1"/>
    <col min="4356" max="4356" width="35.28515625" style="1" customWidth="1"/>
    <col min="4357" max="4357" width="17.42578125" style="1" customWidth="1"/>
    <col min="4358" max="4358" width="19.42578125" style="1" customWidth="1"/>
    <col min="4359" max="4359" width="16.85546875" style="1" customWidth="1"/>
    <col min="4360" max="4360" width="17" style="1" customWidth="1"/>
    <col min="4361" max="4361" width="17.42578125" style="1" customWidth="1"/>
    <col min="4362" max="4362" width="16.7109375" style="1" customWidth="1"/>
    <col min="4363" max="4363" width="16.42578125" style="1" customWidth="1"/>
    <col min="4364" max="4364" width="16.85546875" style="1" customWidth="1"/>
    <col min="4365" max="4365" width="15" style="1" customWidth="1"/>
    <col min="4366" max="4609" width="17.85546875" style="1"/>
    <col min="4610" max="4610" width="2.140625" style="1" customWidth="1"/>
    <col min="4611" max="4611" width="3.85546875" style="1" customWidth="1"/>
    <col min="4612" max="4612" width="35.28515625" style="1" customWidth="1"/>
    <col min="4613" max="4613" width="17.42578125" style="1" customWidth="1"/>
    <col min="4614" max="4614" width="19.42578125" style="1" customWidth="1"/>
    <col min="4615" max="4615" width="16.85546875" style="1" customWidth="1"/>
    <col min="4616" max="4616" width="17" style="1" customWidth="1"/>
    <col min="4617" max="4617" width="17.42578125" style="1" customWidth="1"/>
    <col min="4618" max="4618" width="16.7109375" style="1" customWidth="1"/>
    <col min="4619" max="4619" width="16.42578125" style="1" customWidth="1"/>
    <col min="4620" max="4620" width="16.85546875" style="1" customWidth="1"/>
    <col min="4621" max="4621" width="15" style="1" customWidth="1"/>
    <col min="4622" max="4865" width="17.85546875" style="1"/>
    <col min="4866" max="4866" width="2.140625" style="1" customWidth="1"/>
    <col min="4867" max="4867" width="3.85546875" style="1" customWidth="1"/>
    <col min="4868" max="4868" width="35.28515625" style="1" customWidth="1"/>
    <col min="4869" max="4869" width="17.42578125" style="1" customWidth="1"/>
    <col min="4870" max="4870" width="19.42578125" style="1" customWidth="1"/>
    <col min="4871" max="4871" width="16.85546875" style="1" customWidth="1"/>
    <col min="4872" max="4872" width="17" style="1" customWidth="1"/>
    <col min="4873" max="4873" width="17.42578125" style="1" customWidth="1"/>
    <col min="4874" max="4874" width="16.7109375" style="1" customWidth="1"/>
    <col min="4875" max="4875" width="16.42578125" style="1" customWidth="1"/>
    <col min="4876" max="4876" width="16.85546875" style="1" customWidth="1"/>
    <col min="4877" max="4877" width="15" style="1" customWidth="1"/>
    <col min="4878" max="5121" width="17.85546875" style="1"/>
    <col min="5122" max="5122" width="2.140625" style="1" customWidth="1"/>
    <col min="5123" max="5123" width="3.85546875" style="1" customWidth="1"/>
    <col min="5124" max="5124" width="35.28515625" style="1" customWidth="1"/>
    <col min="5125" max="5125" width="17.42578125" style="1" customWidth="1"/>
    <col min="5126" max="5126" width="19.42578125" style="1" customWidth="1"/>
    <col min="5127" max="5127" width="16.85546875" style="1" customWidth="1"/>
    <col min="5128" max="5128" width="17" style="1" customWidth="1"/>
    <col min="5129" max="5129" width="17.42578125" style="1" customWidth="1"/>
    <col min="5130" max="5130" width="16.7109375" style="1" customWidth="1"/>
    <col min="5131" max="5131" width="16.42578125" style="1" customWidth="1"/>
    <col min="5132" max="5132" width="16.85546875" style="1" customWidth="1"/>
    <col min="5133" max="5133" width="15" style="1" customWidth="1"/>
    <col min="5134" max="5377" width="17.85546875" style="1"/>
    <col min="5378" max="5378" width="2.140625" style="1" customWidth="1"/>
    <col min="5379" max="5379" width="3.85546875" style="1" customWidth="1"/>
    <col min="5380" max="5380" width="35.28515625" style="1" customWidth="1"/>
    <col min="5381" max="5381" width="17.42578125" style="1" customWidth="1"/>
    <col min="5382" max="5382" width="19.42578125" style="1" customWidth="1"/>
    <col min="5383" max="5383" width="16.85546875" style="1" customWidth="1"/>
    <col min="5384" max="5384" width="17" style="1" customWidth="1"/>
    <col min="5385" max="5385" width="17.42578125" style="1" customWidth="1"/>
    <col min="5386" max="5386" width="16.7109375" style="1" customWidth="1"/>
    <col min="5387" max="5387" width="16.42578125" style="1" customWidth="1"/>
    <col min="5388" max="5388" width="16.85546875" style="1" customWidth="1"/>
    <col min="5389" max="5389" width="15" style="1" customWidth="1"/>
    <col min="5390" max="5633" width="17.85546875" style="1"/>
    <col min="5634" max="5634" width="2.140625" style="1" customWidth="1"/>
    <col min="5635" max="5635" width="3.85546875" style="1" customWidth="1"/>
    <col min="5636" max="5636" width="35.28515625" style="1" customWidth="1"/>
    <col min="5637" max="5637" width="17.42578125" style="1" customWidth="1"/>
    <col min="5638" max="5638" width="19.42578125" style="1" customWidth="1"/>
    <col min="5639" max="5639" width="16.85546875" style="1" customWidth="1"/>
    <col min="5640" max="5640" width="17" style="1" customWidth="1"/>
    <col min="5641" max="5641" width="17.42578125" style="1" customWidth="1"/>
    <col min="5642" max="5642" width="16.7109375" style="1" customWidth="1"/>
    <col min="5643" max="5643" width="16.42578125" style="1" customWidth="1"/>
    <col min="5644" max="5644" width="16.85546875" style="1" customWidth="1"/>
    <col min="5645" max="5645" width="15" style="1" customWidth="1"/>
    <col min="5646" max="5889" width="17.85546875" style="1"/>
    <col min="5890" max="5890" width="2.140625" style="1" customWidth="1"/>
    <col min="5891" max="5891" width="3.85546875" style="1" customWidth="1"/>
    <col min="5892" max="5892" width="35.28515625" style="1" customWidth="1"/>
    <col min="5893" max="5893" width="17.42578125" style="1" customWidth="1"/>
    <col min="5894" max="5894" width="19.42578125" style="1" customWidth="1"/>
    <col min="5895" max="5895" width="16.85546875" style="1" customWidth="1"/>
    <col min="5896" max="5896" width="17" style="1" customWidth="1"/>
    <col min="5897" max="5897" width="17.42578125" style="1" customWidth="1"/>
    <col min="5898" max="5898" width="16.7109375" style="1" customWidth="1"/>
    <col min="5899" max="5899" width="16.42578125" style="1" customWidth="1"/>
    <col min="5900" max="5900" width="16.85546875" style="1" customWidth="1"/>
    <col min="5901" max="5901" width="15" style="1" customWidth="1"/>
    <col min="5902" max="6145" width="17.85546875" style="1"/>
    <col min="6146" max="6146" width="2.140625" style="1" customWidth="1"/>
    <col min="6147" max="6147" width="3.85546875" style="1" customWidth="1"/>
    <col min="6148" max="6148" width="35.28515625" style="1" customWidth="1"/>
    <col min="6149" max="6149" width="17.42578125" style="1" customWidth="1"/>
    <col min="6150" max="6150" width="19.42578125" style="1" customWidth="1"/>
    <col min="6151" max="6151" width="16.85546875" style="1" customWidth="1"/>
    <col min="6152" max="6152" width="17" style="1" customWidth="1"/>
    <col min="6153" max="6153" width="17.42578125" style="1" customWidth="1"/>
    <col min="6154" max="6154" width="16.7109375" style="1" customWidth="1"/>
    <col min="6155" max="6155" width="16.42578125" style="1" customWidth="1"/>
    <col min="6156" max="6156" width="16.85546875" style="1" customWidth="1"/>
    <col min="6157" max="6157" width="15" style="1" customWidth="1"/>
    <col min="6158" max="6401" width="17.85546875" style="1"/>
    <col min="6402" max="6402" width="2.140625" style="1" customWidth="1"/>
    <col min="6403" max="6403" width="3.85546875" style="1" customWidth="1"/>
    <col min="6404" max="6404" width="35.28515625" style="1" customWidth="1"/>
    <col min="6405" max="6405" width="17.42578125" style="1" customWidth="1"/>
    <col min="6406" max="6406" width="19.42578125" style="1" customWidth="1"/>
    <col min="6407" max="6407" width="16.85546875" style="1" customWidth="1"/>
    <col min="6408" max="6408" width="17" style="1" customWidth="1"/>
    <col min="6409" max="6409" width="17.42578125" style="1" customWidth="1"/>
    <col min="6410" max="6410" width="16.7109375" style="1" customWidth="1"/>
    <col min="6411" max="6411" width="16.42578125" style="1" customWidth="1"/>
    <col min="6412" max="6412" width="16.85546875" style="1" customWidth="1"/>
    <col min="6413" max="6413" width="15" style="1" customWidth="1"/>
    <col min="6414" max="6657" width="17.85546875" style="1"/>
    <col min="6658" max="6658" width="2.140625" style="1" customWidth="1"/>
    <col min="6659" max="6659" width="3.85546875" style="1" customWidth="1"/>
    <col min="6660" max="6660" width="35.28515625" style="1" customWidth="1"/>
    <col min="6661" max="6661" width="17.42578125" style="1" customWidth="1"/>
    <col min="6662" max="6662" width="19.42578125" style="1" customWidth="1"/>
    <col min="6663" max="6663" width="16.85546875" style="1" customWidth="1"/>
    <col min="6664" max="6664" width="17" style="1" customWidth="1"/>
    <col min="6665" max="6665" width="17.42578125" style="1" customWidth="1"/>
    <col min="6666" max="6666" width="16.7109375" style="1" customWidth="1"/>
    <col min="6667" max="6667" width="16.42578125" style="1" customWidth="1"/>
    <col min="6668" max="6668" width="16.85546875" style="1" customWidth="1"/>
    <col min="6669" max="6669" width="15" style="1" customWidth="1"/>
    <col min="6670" max="6913" width="17.85546875" style="1"/>
    <col min="6914" max="6914" width="2.140625" style="1" customWidth="1"/>
    <col min="6915" max="6915" width="3.85546875" style="1" customWidth="1"/>
    <col min="6916" max="6916" width="35.28515625" style="1" customWidth="1"/>
    <col min="6917" max="6917" width="17.42578125" style="1" customWidth="1"/>
    <col min="6918" max="6918" width="19.42578125" style="1" customWidth="1"/>
    <col min="6919" max="6919" width="16.85546875" style="1" customWidth="1"/>
    <col min="6920" max="6920" width="17" style="1" customWidth="1"/>
    <col min="6921" max="6921" width="17.42578125" style="1" customWidth="1"/>
    <col min="6922" max="6922" width="16.7109375" style="1" customWidth="1"/>
    <col min="6923" max="6923" width="16.42578125" style="1" customWidth="1"/>
    <col min="6924" max="6924" width="16.85546875" style="1" customWidth="1"/>
    <col min="6925" max="6925" width="15" style="1" customWidth="1"/>
    <col min="6926" max="7169" width="17.85546875" style="1"/>
    <col min="7170" max="7170" width="2.140625" style="1" customWidth="1"/>
    <col min="7171" max="7171" width="3.85546875" style="1" customWidth="1"/>
    <col min="7172" max="7172" width="35.28515625" style="1" customWidth="1"/>
    <col min="7173" max="7173" width="17.42578125" style="1" customWidth="1"/>
    <col min="7174" max="7174" width="19.42578125" style="1" customWidth="1"/>
    <col min="7175" max="7175" width="16.85546875" style="1" customWidth="1"/>
    <col min="7176" max="7176" width="17" style="1" customWidth="1"/>
    <col min="7177" max="7177" width="17.42578125" style="1" customWidth="1"/>
    <col min="7178" max="7178" width="16.7109375" style="1" customWidth="1"/>
    <col min="7179" max="7179" width="16.42578125" style="1" customWidth="1"/>
    <col min="7180" max="7180" width="16.85546875" style="1" customWidth="1"/>
    <col min="7181" max="7181" width="15" style="1" customWidth="1"/>
    <col min="7182" max="7425" width="17.85546875" style="1"/>
    <col min="7426" max="7426" width="2.140625" style="1" customWidth="1"/>
    <col min="7427" max="7427" width="3.85546875" style="1" customWidth="1"/>
    <col min="7428" max="7428" width="35.28515625" style="1" customWidth="1"/>
    <col min="7429" max="7429" width="17.42578125" style="1" customWidth="1"/>
    <col min="7430" max="7430" width="19.42578125" style="1" customWidth="1"/>
    <col min="7431" max="7431" width="16.85546875" style="1" customWidth="1"/>
    <col min="7432" max="7432" width="17" style="1" customWidth="1"/>
    <col min="7433" max="7433" width="17.42578125" style="1" customWidth="1"/>
    <col min="7434" max="7434" width="16.7109375" style="1" customWidth="1"/>
    <col min="7435" max="7435" width="16.42578125" style="1" customWidth="1"/>
    <col min="7436" max="7436" width="16.85546875" style="1" customWidth="1"/>
    <col min="7437" max="7437" width="15" style="1" customWidth="1"/>
    <col min="7438" max="7681" width="17.85546875" style="1"/>
    <col min="7682" max="7682" width="2.140625" style="1" customWidth="1"/>
    <col min="7683" max="7683" width="3.85546875" style="1" customWidth="1"/>
    <col min="7684" max="7684" width="35.28515625" style="1" customWidth="1"/>
    <col min="7685" max="7685" width="17.42578125" style="1" customWidth="1"/>
    <col min="7686" max="7686" width="19.42578125" style="1" customWidth="1"/>
    <col min="7687" max="7687" width="16.85546875" style="1" customWidth="1"/>
    <col min="7688" max="7688" width="17" style="1" customWidth="1"/>
    <col min="7689" max="7689" width="17.42578125" style="1" customWidth="1"/>
    <col min="7690" max="7690" width="16.7109375" style="1" customWidth="1"/>
    <col min="7691" max="7691" width="16.42578125" style="1" customWidth="1"/>
    <col min="7692" max="7692" width="16.85546875" style="1" customWidth="1"/>
    <col min="7693" max="7693" width="15" style="1" customWidth="1"/>
    <col min="7694" max="7937" width="17.85546875" style="1"/>
    <col min="7938" max="7938" width="2.140625" style="1" customWidth="1"/>
    <col min="7939" max="7939" width="3.85546875" style="1" customWidth="1"/>
    <col min="7940" max="7940" width="35.28515625" style="1" customWidth="1"/>
    <col min="7941" max="7941" width="17.42578125" style="1" customWidth="1"/>
    <col min="7942" max="7942" width="19.42578125" style="1" customWidth="1"/>
    <col min="7943" max="7943" width="16.85546875" style="1" customWidth="1"/>
    <col min="7944" max="7944" width="17" style="1" customWidth="1"/>
    <col min="7945" max="7945" width="17.42578125" style="1" customWidth="1"/>
    <col min="7946" max="7946" width="16.7109375" style="1" customWidth="1"/>
    <col min="7947" max="7947" width="16.42578125" style="1" customWidth="1"/>
    <col min="7948" max="7948" width="16.85546875" style="1" customWidth="1"/>
    <col min="7949" max="7949" width="15" style="1" customWidth="1"/>
    <col min="7950" max="8193" width="17.85546875" style="1"/>
    <col min="8194" max="8194" width="2.140625" style="1" customWidth="1"/>
    <col min="8195" max="8195" width="3.85546875" style="1" customWidth="1"/>
    <col min="8196" max="8196" width="35.28515625" style="1" customWidth="1"/>
    <col min="8197" max="8197" width="17.42578125" style="1" customWidth="1"/>
    <col min="8198" max="8198" width="19.42578125" style="1" customWidth="1"/>
    <col min="8199" max="8199" width="16.85546875" style="1" customWidth="1"/>
    <col min="8200" max="8200" width="17" style="1" customWidth="1"/>
    <col min="8201" max="8201" width="17.42578125" style="1" customWidth="1"/>
    <col min="8202" max="8202" width="16.7109375" style="1" customWidth="1"/>
    <col min="8203" max="8203" width="16.42578125" style="1" customWidth="1"/>
    <col min="8204" max="8204" width="16.85546875" style="1" customWidth="1"/>
    <col min="8205" max="8205" width="15" style="1" customWidth="1"/>
    <col min="8206" max="8449" width="17.85546875" style="1"/>
    <col min="8450" max="8450" width="2.140625" style="1" customWidth="1"/>
    <col min="8451" max="8451" width="3.85546875" style="1" customWidth="1"/>
    <col min="8452" max="8452" width="35.28515625" style="1" customWidth="1"/>
    <col min="8453" max="8453" width="17.42578125" style="1" customWidth="1"/>
    <col min="8454" max="8454" width="19.42578125" style="1" customWidth="1"/>
    <col min="8455" max="8455" width="16.85546875" style="1" customWidth="1"/>
    <col min="8456" max="8456" width="17" style="1" customWidth="1"/>
    <col min="8457" max="8457" width="17.42578125" style="1" customWidth="1"/>
    <col min="8458" max="8458" width="16.7109375" style="1" customWidth="1"/>
    <col min="8459" max="8459" width="16.42578125" style="1" customWidth="1"/>
    <col min="8460" max="8460" width="16.85546875" style="1" customWidth="1"/>
    <col min="8461" max="8461" width="15" style="1" customWidth="1"/>
    <col min="8462" max="8705" width="17.85546875" style="1"/>
    <col min="8706" max="8706" width="2.140625" style="1" customWidth="1"/>
    <col min="8707" max="8707" width="3.85546875" style="1" customWidth="1"/>
    <col min="8708" max="8708" width="35.28515625" style="1" customWidth="1"/>
    <col min="8709" max="8709" width="17.42578125" style="1" customWidth="1"/>
    <col min="8710" max="8710" width="19.42578125" style="1" customWidth="1"/>
    <col min="8711" max="8711" width="16.85546875" style="1" customWidth="1"/>
    <col min="8712" max="8712" width="17" style="1" customWidth="1"/>
    <col min="8713" max="8713" width="17.42578125" style="1" customWidth="1"/>
    <col min="8714" max="8714" width="16.7109375" style="1" customWidth="1"/>
    <col min="8715" max="8715" width="16.42578125" style="1" customWidth="1"/>
    <col min="8716" max="8716" width="16.85546875" style="1" customWidth="1"/>
    <col min="8717" max="8717" width="15" style="1" customWidth="1"/>
    <col min="8718" max="8961" width="17.85546875" style="1"/>
    <col min="8962" max="8962" width="2.140625" style="1" customWidth="1"/>
    <col min="8963" max="8963" width="3.85546875" style="1" customWidth="1"/>
    <col min="8964" max="8964" width="35.28515625" style="1" customWidth="1"/>
    <col min="8965" max="8965" width="17.42578125" style="1" customWidth="1"/>
    <col min="8966" max="8966" width="19.42578125" style="1" customWidth="1"/>
    <col min="8967" max="8967" width="16.85546875" style="1" customWidth="1"/>
    <col min="8968" max="8968" width="17" style="1" customWidth="1"/>
    <col min="8969" max="8969" width="17.42578125" style="1" customWidth="1"/>
    <col min="8970" max="8970" width="16.7109375" style="1" customWidth="1"/>
    <col min="8971" max="8971" width="16.42578125" style="1" customWidth="1"/>
    <col min="8972" max="8972" width="16.85546875" style="1" customWidth="1"/>
    <col min="8973" max="8973" width="15" style="1" customWidth="1"/>
    <col min="8974" max="9217" width="17.85546875" style="1"/>
    <col min="9218" max="9218" width="2.140625" style="1" customWidth="1"/>
    <col min="9219" max="9219" width="3.85546875" style="1" customWidth="1"/>
    <col min="9220" max="9220" width="35.28515625" style="1" customWidth="1"/>
    <col min="9221" max="9221" width="17.42578125" style="1" customWidth="1"/>
    <col min="9222" max="9222" width="19.42578125" style="1" customWidth="1"/>
    <col min="9223" max="9223" width="16.85546875" style="1" customWidth="1"/>
    <col min="9224" max="9224" width="17" style="1" customWidth="1"/>
    <col min="9225" max="9225" width="17.42578125" style="1" customWidth="1"/>
    <col min="9226" max="9226" width="16.7109375" style="1" customWidth="1"/>
    <col min="9227" max="9227" width="16.42578125" style="1" customWidth="1"/>
    <col min="9228" max="9228" width="16.85546875" style="1" customWidth="1"/>
    <col min="9229" max="9229" width="15" style="1" customWidth="1"/>
    <col min="9230" max="9473" width="17.85546875" style="1"/>
    <col min="9474" max="9474" width="2.140625" style="1" customWidth="1"/>
    <col min="9475" max="9475" width="3.85546875" style="1" customWidth="1"/>
    <col min="9476" max="9476" width="35.28515625" style="1" customWidth="1"/>
    <col min="9477" max="9477" width="17.42578125" style="1" customWidth="1"/>
    <col min="9478" max="9478" width="19.42578125" style="1" customWidth="1"/>
    <col min="9479" max="9479" width="16.85546875" style="1" customWidth="1"/>
    <col min="9480" max="9480" width="17" style="1" customWidth="1"/>
    <col min="9481" max="9481" width="17.42578125" style="1" customWidth="1"/>
    <col min="9482" max="9482" width="16.7109375" style="1" customWidth="1"/>
    <col min="9483" max="9483" width="16.42578125" style="1" customWidth="1"/>
    <col min="9484" max="9484" width="16.85546875" style="1" customWidth="1"/>
    <col min="9485" max="9485" width="15" style="1" customWidth="1"/>
    <col min="9486" max="9729" width="17.85546875" style="1"/>
    <col min="9730" max="9730" width="2.140625" style="1" customWidth="1"/>
    <col min="9731" max="9731" width="3.85546875" style="1" customWidth="1"/>
    <col min="9732" max="9732" width="35.28515625" style="1" customWidth="1"/>
    <col min="9733" max="9733" width="17.42578125" style="1" customWidth="1"/>
    <col min="9734" max="9734" width="19.42578125" style="1" customWidth="1"/>
    <col min="9735" max="9735" width="16.85546875" style="1" customWidth="1"/>
    <col min="9736" max="9736" width="17" style="1" customWidth="1"/>
    <col min="9737" max="9737" width="17.42578125" style="1" customWidth="1"/>
    <col min="9738" max="9738" width="16.7109375" style="1" customWidth="1"/>
    <col min="9739" max="9739" width="16.42578125" style="1" customWidth="1"/>
    <col min="9740" max="9740" width="16.85546875" style="1" customWidth="1"/>
    <col min="9741" max="9741" width="15" style="1" customWidth="1"/>
    <col min="9742" max="9985" width="17.85546875" style="1"/>
    <col min="9986" max="9986" width="2.140625" style="1" customWidth="1"/>
    <col min="9987" max="9987" width="3.85546875" style="1" customWidth="1"/>
    <col min="9988" max="9988" width="35.28515625" style="1" customWidth="1"/>
    <col min="9989" max="9989" width="17.42578125" style="1" customWidth="1"/>
    <col min="9990" max="9990" width="19.42578125" style="1" customWidth="1"/>
    <col min="9991" max="9991" width="16.85546875" style="1" customWidth="1"/>
    <col min="9992" max="9992" width="17" style="1" customWidth="1"/>
    <col min="9993" max="9993" width="17.42578125" style="1" customWidth="1"/>
    <col min="9994" max="9994" width="16.7109375" style="1" customWidth="1"/>
    <col min="9995" max="9995" width="16.42578125" style="1" customWidth="1"/>
    <col min="9996" max="9996" width="16.85546875" style="1" customWidth="1"/>
    <col min="9997" max="9997" width="15" style="1" customWidth="1"/>
    <col min="9998" max="10241" width="17.85546875" style="1"/>
    <col min="10242" max="10242" width="2.140625" style="1" customWidth="1"/>
    <col min="10243" max="10243" width="3.85546875" style="1" customWidth="1"/>
    <col min="10244" max="10244" width="35.28515625" style="1" customWidth="1"/>
    <col min="10245" max="10245" width="17.42578125" style="1" customWidth="1"/>
    <col min="10246" max="10246" width="19.42578125" style="1" customWidth="1"/>
    <col min="10247" max="10247" width="16.85546875" style="1" customWidth="1"/>
    <col min="10248" max="10248" width="17" style="1" customWidth="1"/>
    <col min="10249" max="10249" width="17.42578125" style="1" customWidth="1"/>
    <col min="10250" max="10250" width="16.7109375" style="1" customWidth="1"/>
    <col min="10251" max="10251" width="16.42578125" style="1" customWidth="1"/>
    <col min="10252" max="10252" width="16.85546875" style="1" customWidth="1"/>
    <col min="10253" max="10253" width="15" style="1" customWidth="1"/>
    <col min="10254" max="10497" width="17.85546875" style="1"/>
    <col min="10498" max="10498" width="2.140625" style="1" customWidth="1"/>
    <col min="10499" max="10499" width="3.85546875" style="1" customWidth="1"/>
    <col min="10500" max="10500" width="35.28515625" style="1" customWidth="1"/>
    <col min="10501" max="10501" width="17.42578125" style="1" customWidth="1"/>
    <col min="10502" max="10502" width="19.42578125" style="1" customWidth="1"/>
    <col min="10503" max="10503" width="16.85546875" style="1" customWidth="1"/>
    <col min="10504" max="10504" width="17" style="1" customWidth="1"/>
    <col min="10505" max="10505" width="17.42578125" style="1" customWidth="1"/>
    <col min="10506" max="10506" width="16.7109375" style="1" customWidth="1"/>
    <col min="10507" max="10507" width="16.42578125" style="1" customWidth="1"/>
    <col min="10508" max="10508" width="16.85546875" style="1" customWidth="1"/>
    <col min="10509" max="10509" width="15" style="1" customWidth="1"/>
    <col min="10510" max="10753" width="17.85546875" style="1"/>
    <col min="10754" max="10754" width="2.140625" style="1" customWidth="1"/>
    <col min="10755" max="10755" width="3.85546875" style="1" customWidth="1"/>
    <col min="10756" max="10756" width="35.28515625" style="1" customWidth="1"/>
    <col min="10757" max="10757" width="17.42578125" style="1" customWidth="1"/>
    <col min="10758" max="10758" width="19.42578125" style="1" customWidth="1"/>
    <col min="10759" max="10759" width="16.85546875" style="1" customWidth="1"/>
    <col min="10760" max="10760" width="17" style="1" customWidth="1"/>
    <col min="10761" max="10761" width="17.42578125" style="1" customWidth="1"/>
    <col min="10762" max="10762" width="16.7109375" style="1" customWidth="1"/>
    <col min="10763" max="10763" width="16.42578125" style="1" customWidth="1"/>
    <col min="10764" max="10764" width="16.85546875" style="1" customWidth="1"/>
    <col min="10765" max="10765" width="15" style="1" customWidth="1"/>
    <col min="10766" max="11009" width="17.85546875" style="1"/>
    <col min="11010" max="11010" width="2.140625" style="1" customWidth="1"/>
    <col min="11011" max="11011" width="3.85546875" style="1" customWidth="1"/>
    <col min="11012" max="11012" width="35.28515625" style="1" customWidth="1"/>
    <col min="11013" max="11013" width="17.42578125" style="1" customWidth="1"/>
    <col min="11014" max="11014" width="19.42578125" style="1" customWidth="1"/>
    <col min="11015" max="11015" width="16.85546875" style="1" customWidth="1"/>
    <col min="11016" max="11016" width="17" style="1" customWidth="1"/>
    <col min="11017" max="11017" width="17.42578125" style="1" customWidth="1"/>
    <col min="11018" max="11018" width="16.7109375" style="1" customWidth="1"/>
    <col min="11019" max="11019" width="16.42578125" style="1" customWidth="1"/>
    <col min="11020" max="11020" width="16.85546875" style="1" customWidth="1"/>
    <col min="11021" max="11021" width="15" style="1" customWidth="1"/>
    <col min="11022" max="11265" width="17.85546875" style="1"/>
    <col min="11266" max="11266" width="2.140625" style="1" customWidth="1"/>
    <col min="11267" max="11267" width="3.85546875" style="1" customWidth="1"/>
    <col min="11268" max="11268" width="35.28515625" style="1" customWidth="1"/>
    <col min="11269" max="11269" width="17.42578125" style="1" customWidth="1"/>
    <col min="11270" max="11270" width="19.42578125" style="1" customWidth="1"/>
    <col min="11271" max="11271" width="16.85546875" style="1" customWidth="1"/>
    <col min="11272" max="11272" width="17" style="1" customWidth="1"/>
    <col min="11273" max="11273" width="17.42578125" style="1" customWidth="1"/>
    <col min="11274" max="11274" width="16.7109375" style="1" customWidth="1"/>
    <col min="11275" max="11275" width="16.42578125" style="1" customWidth="1"/>
    <col min="11276" max="11276" width="16.85546875" style="1" customWidth="1"/>
    <col min="11277" max="11277" width="15" style="1" customWidth="1"/>
    <col min="11278" max="11521" width="17.85546875" style="1"/>
    <col min="11522" max="11522" width="2.140625" style="1" customWidth="1"/>
    <col min="11523" max="11523" width="3.85546875" style="1" customWidth="1"/>
    <col min="11524" max="11524" width="35.28515625" style="1" customWidth="1"/>
    <col min="11525" max="11525" width="17.42578125" style="1" customWidth="1"/>
    <col min="11526" max="11526" width="19.42578125" style="1" customWidth="1"/>
    <col min="11527" max="11527" width="16.85546875" style="1" customWidth="1"/>
    <col min="11528" max="11528" width="17" style="1" customWidth="1"/>
    <col min="11529" max="11529" width="17.42578125" style="1" customWidth="1"/>
    <col min="11530" max="11530" width="16.7109375" style="1" customWidth="1"/>
    <col min="11531" max="11531" width="16.42578125" style="1" customWidth="1"/>
    <col min="11532" max="11532" width="16.85546875" style="1" customWidth="1"/>
    <col min="11533" max="11533" width="15" style="1" customWidth="1"/>
    <col min="11534" max="11777" width="17.85546875" style="1"/>
    <col min="11778" max="11778" width="2.140625" style="1" customWidth="1"/>
    <col min="11779" max="11779" width="3.85546875" style="1" customWidth="1"/>
    <col min="11780" max="11780" width="35.28515625" style="1" customWidth="1"/>
    <col min="11781" max="11781" width="17.42578125" style="1" customWidth="1"/>
    <col min="11782" max="11782" width="19.42578125" style="1" customWidth="1"/>
    <col min="11783" max="11783" width="16.85546875" style="1" customWidth="1"/>
    <col min="11784" max="11784" width="17" style="1" customWidth="1"/>
    <col min="11785" max="11785" width="17.42578125" style="1" customWidth="1"/>
    <col min="11786" max="11786" width="16.7109375" style="1" customWidth="1"/>
    <col min="11787" max="11787" width="16.42578125" style="1" customWidth="1"/>
    <col min="11788" max="11788" width="16.85546875" style="1" customWidth="1"/>
    <col min="11789" max="11789" width="15" style="1" customWidth="1"/>
    <col min="11790" max="12033" width="17.85546875" style="1"/>
    <col min="12034" max="12034" width="2.140625" style="1" customWidth="1"/>
    <col min="12035" max="12035" width="3.85546875" style="1" customWidth="1"/>
    <col min="12036" max="12036" width="35.28515625" style="1" customWidth="1"/>
    <col min="12037" max="12037" width="17.42578125" style="1" customWidth="1"/>
    <col min="12038" max="12038" width="19.42578125" style="1" customWidth="1"/>
    <col min="12039" max="12039" width="16.85546875" style="1" customWidth="1"/>
    <col min="12040" max="12040" width="17" style="1" customWidth="1"/>
    <col min="12041" max="12041" width="17.42578125" style="1" customWidth="1"/>
    <col min="12042" max="12042" width="16.7109375" style="1" customWidth="1"/>
    <col min="12043" max="12043" width="16.42578125" style="1" customWidth="1"/>
    <col min="12044" max="12044" width="16.85546875" style="1" customWidth="1"/>
    <col min="12045" max="12045" width="15" style="1" customWidth="1"/>
    <col min="12046" max="12289" width="17.85546875" style="1"/>
    <col min="12290" max="12290" width="2.140625" style="1" customWidth="1"/>
    <col min="12291" max="12291" width="3.85546875" style="1" customWidth="1"/>
    <col min="12292" max="12292" width="35.28515625" style="1" customWidth="1"/>
    <col min="12293" max="12293" width="17.42578125" style="1" customWidth="1"/>
    <col min="12294" max="12294" width="19.42578125" style="1" customWidth="1"/>
    <col min="12295" max="12295" width="16.85546875" style="1" customWidth="1"/>
    <col min="12296" max="12296" width="17" style="1" customWidth="1"/>
    <col min="12297" max="12297" width="17.42578125" style="1" customWidth="1"/>
    <col min="12298" max="12298" width="16.7109375" style="1" customWidth="1"/>
    <col min="12299" max="12299" width="16.42578125" style="1" customWidth="1"/>
    <col min="12300" max="12300" width="16.85546875" style="1" customWidth="1"/>
    <col min="12301" max="12301" width="15" style="1" customWidth="1"/>
    <col min="12302" max="12545" width="17.85546875" style="1"/>
    <col min="12546" max="12546" width="2.140625" style="1" customWidth="1"/>
    <col min="12547" max="12547" width="3.85546875" style="1" customWidth="1"/>
    <col min="12548" max="12548" width="35.28515625" style="1" customWidth="1"/>
    <col min="12549" max="12549" width="17.42578125" style="1" customWidth="1"/>
    <col min="12550" max="12550" width="19.42578125" style="1" customWidth="1"/>
    <col min="12551" max="12551" width="16.85546875" style="1" customWidth="1"/>
    <col min="12552" max="12552" width="17" style="1" customWidth="1"/>
    <col min="12553" max="12553" width="17.42578125" style="1" customWidth="1"/>
    <col min="12554" max="12554" width="16.7109375" style="1" customWidth="1"/>
    <col min="12555" max="12555" width="16.42578125" style="1" customWidth="1"/>
    <col min="12556" max="12556" width="16.85546875" style="1" customWidth="1"/>
    <col min="12557" max="12557" width="15" style="1" customWidth="1"/>
    <col min="12558" max="12801" width="17.85546875" style="1"/>
    <col min="12802" max="12802" width="2.140625" style="1" customWidth="1"/>
    <col min="12803" max="12803" width="3.85546875" style="1" customWidth="1"/>
    <col min="12804" max="12804" width="35.28515625" style="1" customWidth="1"/>
    <col min="12805" max="12805" width="17.42578125" style="1" customWidth="1"/>
    <col min="12806" max="12806" width="19.42578125" style="1" customWidth="1"/>
    <col min="12807" max="12807" width="16.85546875" style="1" customWidth="1"/>
    <col min="12808" max="12808" width="17" style="1" customWidth="1"/>
    <col min="12809" max="12809" width="17.42578125" style="1" customWidth="1"/>
    <col min="12810" max="12810" width="16.7109375" style="1" customWidth="1"/>
    <col min="12811" max="12811" width="16.42578125" style="1" customWidth="1"/>
    <col min="12812" max="12812" width="16.85546875" style="1" customWidth="1"/>
    <col min="12813" max="12813" width="15" style="1" customWidth="1"/>
    <col min="12814" max="13057" width="17.85546875" style="1"/>
    <col min="13058" max="13058" width="2.140625" style="1" customWidth="1"/>
    <col min="13059" max="13059" width="3.85546875" style="1" customWidth="1"/>
    <col min="13060" max="13060" width="35.28515625" style="1" customWidth="1"/>
    <col min="13061" max="13061" width="17.42578125" style="1" customWidth="1"/>
    <col min="13062" max="13062" width="19.42578125" style="1" customWidth="1"/>
    <col min="13063" max="13063" width="16.85546875" style="1" customWidth="1"/>
    <col min="13064" max="13064" width="17" style="1" customWidth="1"/>
    <col min="13065" max="13065" width="17.42578125" style="1" customWidth="1"/>
    <col min="13066" max="13066" width="16.7109375" style="1" customWidth="1"/>
    <col min="13067" max="13067" width="16.42578125" style="1" customWidth="1"/>
    <col min="13068" max="13068" width="16.85546875" style="1" customWidth="1"/>
    <col min="13069" max="13069" width="15" style="1" customWidth="1"/>
    <col min="13070" max="13313" width="17.85546875" style="1"/>
    <col min="13314" max="13314" width="2.140625" style="1" customWidth="1"/>
    <col min="13315" max="13315" width="3.85546875" style="1" customWidth="1"/>
    <col min="13316" max="13316" width="35.28515625" style="1" customWidth="1"/>
    <col min="13317" max="13317" width="17.42578125" style="1" customWidth="1"/>
    <col min="13318" max="13318" width="19.42578125" style="1" customWidth="1"/>
    <col min="13319" max="13319" width="16.85546875" style="1" customWidth="1"/>
    <col min="13320" max="13320" width="17" style="1" customWidth="1"/>
    <col min="13321" max="13321" width="17.42578125" style="1" customWidth="1"/>
    <col min="13322" max="13322" width="16.7109375" style="1" customWidth="1"/>
    <col min="13323" max="13323" width="16.42578125" style="1" customWidth="1"/>
    <col min="13324" max="13324" width="16.85546875" style="1" customWidth="1"/>
    <col min="13325" max="13325" width="15" style="1" customWidth="1"/>
    <col min="13326" max="13569" width="17.85546875" style="1"/>
    <col min="13570" max="13570" width="2.140625" style="1" customWidth="1"/>
    <col min="13571" max="13571" width="3.85546875" style="1" customWidth="1"/>
    <col min="13572" max="13572" width="35.28515625" style="1" customWidth="1"/>
    <col min="13573" max="13573" width="17.42578125" style="1" customWidth="1"/>
    <col min="13574" max="13574" width="19.42578125" style="1" customWidth="1"/>
    <col min="13575" max="13575" width="16.85546875" style="1" customWidth="1"/>
    <col min="13576" max="13576" width="17" style="1" customWidth="1"/>
    <col min="13577" max="13577" width="17.42578125" style="1" customWidth="1"/>
    <col min="13578" max="13578" width="16.7109375" style="1" customWidth="1"/>
    <col min="13579" max="13579" width="16.42578125" style="1" customWidth="1"/>
    <col min="13580" max="13580" width="16.85546875" style="1" customWidth="1"/>
    <col min="13581" max="13581" width="15" style="1" customWidth="1"/>
    <col min="13582" max="13825" width="17.85546875" style="1"/>
    <col min="13826" max="13826" width="2.140625" style="1" customWidth="1"/>
    <col min="13827" max="13827" width="3.85546875" style="1" customWidth="1"/>
    <col min="13828" max="13828" width="35.28515625" style="1" customWidth="1"/>
    <col min="13829" max="13829" width="17.42578125" style="1" customWidth="1"/>
    <col min="13830" max="13830" width="19.42578125" style="1" customWidth="1"/>
    <col min="13831" max="13831" width="16.85546875" style="1" customWidth="1"/>
    <col min="13832" max="13832" width="17" style="1" customWidth="1"/>
    <col min="13833" max="13833" width="17.42578125" style="1" customWidth="1"/>
    <col min="13834" max="13834" width="16.7109375" style="1" customWidth="1"/>
    <col min="13835" max="13835" width="16.42578125" style="1" customWidth="1"/>
    <col min="13836" max="13836" width="16.85546875" style="1" customWidth="1"/>
    <col min="13837" max="13837" width="15" style="1" customWidth="1"/>
    <col min="13838" max="14081" width="17.85546875" style="1"/>
    <col min="14082" max="14082" width="2.140625" style="1" customWidth="1"/>
    <col min="14083" max="14083" width="3.85546875" style="1" customWidth="1"/>
    <col min="14084" max="14084" width="35.28515625" style="1" customWidth="1"/>
    <col min="14085" max="14085" width="17.42578125" style="1" customWidth="1"/>
    <col min="14086" max="14086" width="19.42578125" style="1" customWidth="1"/>
    <col min="14087" max="14087" width="16.85546875" style="1" customWidth="1"/>
    <col min="14088" max="14088" width="17" style="1" customWidth="1"/>
    <col min="14089" max="14089" width="17.42578125" style="1" customWidth="1"/>
    <col min="14090" max="14090" width="16.7109375" style="1" customWidth="1"/>
    <col min="14091" max="14091" width="16.42578125" style="1" customWidth="1"/>
    <col min="14092" max="14092" width="16.85546875" style="1" customWidth="1"/>
    <col min="14093" max="14093" width="15" style="1" customWidth="1"/>
    <col min="14094" max="14337" width="17.85546875" style="1"/>
    <col min="14338" max="14338" width="2.140625" style="1" customWidth="1"/>
    <col min="14339" max="14339" width="3.85546875" style="1" customWidth="1"/>
    <col min="14340" max="14340" width="35.28515625" style="1" customWidth="1"/>
    <col min="14341" max="14341" width="17.42578125" style="1" customWidth="1"/>
    <col min="14342" max="14342" width="19.42578125" style="1" customWidth="1"/>
    <col min="14343" max="14343" width="16.85546875" style="1" customWidth="1"/>
    <col min="14344" max="14344" width="17" style="1" customWidth="1"/>
    <col min="14345" max="14345" width="17.42578125" style="1" customWidth="1"/>
    <col min="14346" max="14346" width="16.7109375" style="1" customWidth="1"/>
    <col min="14347" max="14347" width="16.42578125" style="1" customWidth="1"/>
    <col min="14348" max="14348" width="16.85546875" style="1" customWidth="1"/>
    <col min="14349" max="14349" width="15" style="1" customWidth="1"/>
    <col min="14350" max="14593" width="17.85546875" style="1"/>
    <col min="14594" max="14594" width="2.140625" style="1" customWidth="1"/>
    <col min="14595" max="14595" width="3.85546875" style="1" customWidth="1"/>
    <col min="14596" max="14596" width="35.28515625" style="1" customWidth="1"/>
    <col min="14597" max="14597" width="17.42578125" style="1" customWidth="1"/>
    <col min="14598" max="14598" width="19.42578125" style="1" customWidth="1"/>
    <col min="14599" max="14599" width="16.85546875" style="1" customWidth="1"/>
    <col min="14600" max="14600" width="17" style="1" customWidth="1"/>
    <col min="14601" max="14601" width="17.42578125" style="1" customWidth="1"/>
    <col min="14602" max="14602" width="16.7109375" style="1" customWidth="1"/>
    <col min="14603" max="14603" width="16.42578125" style="1" customWidth="1"/>
    <col min="14604" max="14604" width="16.85546875" style="1" customWidth="1"/>
    <col min="14605" max="14605" width="15" style="1" customWidth="1"/>
    <col min="14606" max="14849" width="17.85546875" style="1"/>
    <col min="14850" max="14850" width="2.140625" style="1" customWidth="1"/>
    <col min="14851" max="14851" width="3.85546875" style="1" customWidth="1"/>
    <col min="14852" max="14852" width="35.28515625" style="1" customWidth="1"/>
    <col min="14853" max="14853" width="17.42578125" style="1" customWidth="1"/>
    <col min="14854" max="14854" width="19.42578125" style="1" customWidth="1"/>
    <col min="14855" max="14855" width="16.85546875" style="1" customWidth="1"/>
    <col min="14856" max="14856" width="17" style="1" customWidth="1"/>
    <col min="14857" max="14857" width="17.42578125" style="1" customWidth="1"/>
    <col min="14858" max="14858" width="16.7109375" style="1" customWidth="1"/>
    <col min="14859" max="14859" width="16.42578125" style="1" customWidth="1"/>
    <col min="14860" max="14860" width="16.85546875" style="1" customWidth="1"/>
    <col min="14861" max="14861" width="15" style="1" customWidth="1"/>
    <col min="14862" max="15105" width="17.85546875" style="1"/>
    <col min="15106" max="15106" width="2.140625" style="1" customWidth="1"/>
    <col min="15107" max="15107" width="3.85546875" style="1" customWidth="1"/>
    <col min="15108" max="15108" width="35.28515625" style="1" customWidth="1"/>
    <col min="15109" max="15109" width="17.42578125" style="1" customWidth="1"/>
    <col min="15110" max="15110" width="19.42578125" style="1" customWidth="1"/>
    <col min="15111" max="15111" width="16.85546875" style="1" customWidth="1"/>
    <col min="15112" max="15112" width="17" style="1" customWidth="1"/>
    <col min="15113" max="15113" width="17.42578125" style="1" customWidth="1"/>
    <col min="15114" max="15114" width="16.7109375" style="1" customWidth="1"/>
    <col min="15115" max="15115" width="16.42578125" style="1" customWidth="1"/>
    <col min="15116" max="15116" width="16.85546875" style="1" customWidth="1"/>
    <col min="15117" max="15117" width="15" style="1" customWidth="1"/>
    <col min="15118" max="15361" width="17.85546875" style="1"/>
    <col min="15362" max="15362" width="2.140625" style="1" customWidth="1"/>
    <col min="15363" max="15363" width="3.85546875" style="1" customWidth="1"/>
    <col min="15364" max="15364" width="35.28515625" style="1" customWidth="1"/>
    <col min="15365" max="15365" width="17.42578125" style="1" customWidth="1"/>
    <col min="15366" max="15366" width="19.42578125" style="1" customWidth="1"/>
    <col min="15367" max="15367" width="16.85546875" style="1" customWidth="1"/>
    <col min="15368" max="15368" width="17" style="1" customWidth="1"/>
    <col min="15369" max="15369" width="17.42578125" style="1" customWidth="1"/>
    <col min="15370" max="15370" width="16.7109375" style="1" customWidth="1"/>
    <col min="15371" max="15371" width="16.42578125" style="1" customWidth="1"/>
    <col min="15372" max="15372" width="16.85546875" style="1" customWidth="1"/>
    <col min="15373" max="15373" width="15" style="1" customWidth="1"/>
    <col min="15374" max="15617" width="17.85546875" style="1"/>
    <col min="15618" max="15618" width="2.140625" style="1" customWidth="1"/>
    <col min="15619" max="15619" width="3.85546875" style="1" customWidth="1"/>
    <col min="15620" max="15620" width="35.28515625" style="1" customWidth="1"/>
    <col min="15621" max="15621" width="17.42578125" style="1" customWidth="1"/>
    <col min="15622" max="15622" width="19.42578125" style="1" customWidth="1"/>
    <col min="15623" max="15623" width="16.85546875" style="1" customWidth="1"/>
    <col min="15624" max="15624" width="17" style="1" customWidth="1"/>
    <col min="15625" max="15625" width="17.42578125" style="1" customWidth="1"/>
    <col min="15626" max="15626" width="16.7109375" style="1" customWidth="1"/>
    <col min="15627" max="15627" width="16.42578125" style="1" customWidth="1"/>
    <col min="15628" max="15628" width="16.85546875" style="1" customWidth="1"/>
    <col min="15629" max="15629" width="15" style="1" customWidth="1"/>
    <col min="15630" max="15873" width="17.85546875" style="1"/>
    <col min="15874" max="15874" width="2.140625" style="1" customWidth="1"/>
    <col min="15875" max="15875" width="3.85546875" style="1" customWidth="1"/>
    <col min="15876" max="15876" width="35.28515625" style="1" customWidth="1"/>
    <col min="15877" max="15877" width="17.42578125" style="1" customWidth="1"/>
    <col min="15878" max="15878" width="19.42578125" style="1" customWidth="1"/>
    <col min="15879" max="15879" width="16.85546875" style="1" customWidth="1"/>
    <col min="15880" max="15880" width="17" style="1" customWidth="1"/>
    <col min="15881" max="15881" width="17.42578125" style="1" customWidth="1"/>
    <col min="15882" max="15882" width="16.7109375" style="1" customWidth="1"/>
    <col min="15883" max="15883" width="16.42578125" style="1" customWidth="1"/>
    <col min="15884" max="15884" width="16.85546875" style="1" customWidth="1"/>
    <col min="15885" max="15885" width="15" style="1" customWidth="1"/>
    <col min="15886" max="16129" width="17.85546875" style="1"/>
    <col min="16130" max="16130" width="2.140625" style="1" customWidth="1"/>
    <col min="16131" max="16131" width="3.85546875" style="1" customWidth="1"/>
    <col min="16132" max="16132" width="35.28515625" style="1" customWidth="1"/>
    <col min="16133" max="16133" width="17.42578125" style="1" customWidth="1"/>
    <col min="16134" max="16134" width="19.42578125" style="1" customWidth="1"/>
    <col min="16135" max="16135" width="16.85546875" style="1" customWidth="1"/>
    <col min="16136" max="16136" width="17" style="1" customWidth="1"/>
    <col min="16137" max="16137" width="17.42578125" style="1" customWidth="1"/>
    <col min="16138" max="16138" width="16.7109375" style="1" customWidth="1"/>
    <col min="16139" max="16139" width="16.42578125" style="1" customWidth="1"/>
    <col min="16140" max="16140" width="16.85546875" style="1" customWidth="1"/>
    <col min="16141" max="16141" width="15" style="1" customWidth="1"/>
    <col min="16142" max="16384" width="17.85546875" style="1"/>
  </cols>
  <sheetData>
    <row r="1" spans="2:259" s="2" customFormat="1" ht="34.5">
      <c r="C1" s="190" t="s">
        <v>6</v>
      </c>
      <c r="D1" s="190"/>
      <c r="E1" s="190"/>
      <c r="F1" s="190"/>
      <c r="G1" s="190"/>
      <c r="J1" s="189" t="s">
        <v>45</v>
      </c>
      <c r="K1" s="189"/>
      <c r="L1" s="189"/>
      <c r="M1" s="189"/>
      <c r="N1" s="189"/>
      <c r="O1" s="189"/>
      <c r="P1" s="189"/>
      <c r="Q1" s="189"/>
      <c r="R1" s="189"/>
    </row>
    <row r="2" spans="2:259" s="2" customFormat="1" ht="22.5" customHeight="1">
      <c r="C2" s="192" t="s">
        <v>38</v>
      </c>
      <c r="D2" s="192"/>
      <c r="E2" s="192"/>
      <c r="F2" s="192"/>
      <c r="G2" s="192"/>
      <c r="H2" s="192"/>
      <c r="I2" s="192"/>
      <c r="J2" s="192"/>
      <c r="K2" s="192"/>
      <c r="L2" s="19"/>
      <c r="M2" s="19"/>
      <c r="N2" s="19"/>
      <c r="O2" s="129"/>
      <c r="P2" s="19"/>
      <c r="Q2" s="19"/>
      <c r="R2" s="19"/>
    </row>
    <row r="3" spans="2:259" s="5" customFormat="1" ht="20.25">
      <c r="C3" s="192" t="s">
        <v>39</v>
      </c>
      <c r="D3" s="192"/>
      <c r="E3" s="192"/>
      <c r="F3" s="192"/>
      <c r="G3" s="192"/>
      <c r="H3" s="192"/>
      <c r="I3" s="192"/>
      <c r="J3" s="192"/>
      <c r="K3" s="192"/>
      <c r="L3" s="9"/>
      <c r="M3" s="9"/>
      <c r="N3" s="9"/>
      <c r="O3" s="130"/>
      <c r="P3" s="19"/>
      <c r="Q3" s="19"/>
      <c r="R3" s="19"/>
    </row>
    <row r="4" spans="2:259" s="5" customFormat="1" ht="20.25">
      <c r="C4" s="192" t="s">
        <v>40</v>
      </c>
      <c r="D4" s="192"/>
      <c r="E4" s="192"/>
      <c r="F4" s="192"/>
      <c r="G4" s="192"/>
      <c r="H4" s="192"/>
      <c r="I4" s="192"/>
      <c r="J4" s="192"/>
      <c r="K4" s="192"/>
      <c r="L4" s="9"/>
      <c r="M4" s="9"/>
      <c r="N4" s="9"/>
      <c r="O4" s="130"/>
      <c r="P4" s="19"/>
      <c r="Q4" s="19"/>
      <c r="R4" s="19"/>
    </row>
    <row r="5" spans="2:259" s="5" customFormat="1" ht="20.25">
      <c r="C5" s="192" t="s">
        <v>43</v>
      </c>
      <c r="D5" s="192"/>
      <c r="E5" s="192"/>
      <c r="F5" s="192"/>
      <c r="G5" s="192"/>
      <c r="H5" s="192"/>
      <c r="I5" s="192"/>
      <c r="J5" s="192"/>
      <c r="K5" s="192"/>
      <c r="L5" s="9"/>
      <c r="M5" s="9"/>
      <c r="N5" s="9"/>
      <c r="O5" s="130"/>
      <c r="P5" s="19"/>
      <c r="Q5" s="19"/>
      <c r="R5" s="19"/>
    </row>
    <row r="6" spans="2:259" s="5" customFormat="1" ht="21" thickBot="1">
      <c r="C6" s="192" t="s">
        <v>41</v>
      </c>
      <c r="D6" s="192"/>
      <c r="E6" s="192"/>
      <c r="F6" s="192"/>
      <c r="G6" s="192"/>
      <c r="H6" s="192"/>
      <c r="I6" s="192"/>
      <c r="J6" s="192"/>
      <c r="K6" s="192"/>
      <c r="L6" s="9"/>
      <c r="M6" s="9"/>
      <c r="N6" s="9"/>
      <c r="O6" s="130"/>
      <c r="P6" s="19"/>
      <c r="Q6" s="19"/>
      <c r="R6" s="19"/>
    </row>
    <row r="7" spans="2:259" s="5" customFormat="1" ht="21" thickBot="1">
      <c r="C7" s="192" t="s">
        <v>42</v>
      </c>
      <c r="D7" s="192"/>
      <c r="E7" s="192"/>
      <c r="F7" s="192"/>
      <c r="G7" s="192"/>
      <c r="H7" s="192"/>
      <c r="I7" s="192"/>
      <c r="J7" s="192"/>
      <c r="K7" s="192"/>
      <c r="M7" s="195" t="s">
        <v>21</v>
      </c>
      <c r="N7" s="196"/>
      <c r="O7" s="197"/>
      <c r="P7" s="19"/>
      <c r="Q7" s="19"/>
      <c r="R7" s="19"/>
    </row>
    <row r="8" spans="2:259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8" t="s">
        <v>23</v>
      </c>
      <c r="O8" s="169" t="s">
        <v>19</v>
      </c>
      <c r="P8" s="138" t="s">
        <v>27</v>
      </c>
    </row>
    <row r="9" spans="2:259" s="49" customFormat="1" ht="26.25" customHeight="1" thickBot="1">
      <c r="B9" s="193" t="s">
        <v>28</v>
      </c>
      <c r="C9" s="194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37" t="s">
        <v>25</v>
      </c>
      <c r="P9" s="139" t="s">
        <v>26</v>
      </c>
      <c r="Q9" s="160" t="s">
        <v>9</v>
      </c>
      <c r="R9" s="161" t="s">
        <v>11</v>
      </c>
      <c r="U9" s="151"/>
      <c r="V9" s="5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</row>
    <row r="10" spans="2:259" s="5" customFormat="1" ht="18" customHeight="1">
      <c r="B10" s="86">
        <v>1</v>
      </c>
      <c r="C10" s="87"/>
      <c r="D10" s="88"/>
      <c r="E10" s="89">
        <v>12537.87</v>
      </c>
      <c r="F10" s="90">
        <v>0</v>
      </c>
      <c r="G10" s="91">
        <f>(E10*F10)</f>
        <v>0</v>
      </c>
      <c r="H10" s="89">
        <v>626.89</v>
      </c>
      <c r="I10" s="90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SUM(M10+N10)</f>
        <v>0</v>
      </c>
      <c r="P10" s="96">
        <f t="shared" ref="P10:P41" si="0">(L10-O10)</f>
        <v>0</v>
      </c>
      <c r="Q10" s="97">
        <f t="shared" ref="Q10:Q41" si="1">SUM(G10+J10)*5%</f>
        <v>0</v>
      </c>
      <c r="R10" s="98">
        <f>Q10/12</f>
        <v>0</v>
      </c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</row>
    <row r="11" spans="2:259" s="5" customFormat="1" ht="18" customHeight="1">
      <c r="B11" s="99">
        <v>2</v>
      </c>
      <c r="C11" s="100"/>
      <c r="D11" s="101"/>
      <c r="E11" s="89">
        <v>12537.87</v>
      </c>
      <c r="F11" s="90">
        <v>0</v>
      </c>
      <c r="G11" s="91">
        <f t="shared" ref="G11:G74" si="2">(E11*F11)</f>
        <v>0</v>
      </c>
      <c r="H11" s="89">
        <v>626.89</v>
      </c>
      <c r="I11" s="90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4">
        <f>(L11*N9)</f>
        <v>0</v>
      </c>
      <c r="O11" s="95">
        <f t="shared" ref="O11:O74" si="6">SUM(M11+N11)</f>
        <v>0</v>
      </c>
      <c r="P11" s="96">
        <f t="shared" si="0"/>
        <v>0</v>
      </c>
      <c r="Q11" s="105">
        <f t="shared" si="1"/>
        <v>0</v>
      </c>
      <c r="R11" s="98">
        <f t="shared" ref="R11:R74" si="7">Q11/12</f>
        <v>0</v>
      </c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</row>
    <row r="12" spans="2:259" s="5" customFormat="1" ht="18" customHeight="1">
      <c r="B12" s="99">
        <v>3</v>
      </c>
      <c r="C12" s="100"/>
      <c r="D12" s="101"/>
      <c r="E12" s="89">
        <v>12537.87</v>
      </c>
      <c r="F12" s="90">
        <v>0</v>
      </c>
      <c r="G12" s="91">
        <f t="shared" si="2"/>
        <v>0</v>
      </c>
      <c r="H12" s="89">
        <v>626.89</v>
      </c>
      <c r="I12" s="90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4">
        <f>(L12*N9)</f>
        <v>0</v>
      </c>
      <c r="O12" s="95">
        <f t="shared" si="6"/>
        <v>0</v>
      </c>
      <c r="P12" s="96">
        <f t="shared" si="0"/>
        <v>0</v>
      </c>
      <c r="Q12" s="105">
        <f t="shared" si="1"/>
        <v>0</v>
      </c>
      <c r="R12" s="98">
        <f t="shared" si="7"/>
        <v>0</v>
      </c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</row>
    <row r="13" spans="2:259" s="5" customFormat="1" ht="18" customHeight="1">
      <c r="B13" s="99">
        <v>4</v>
      </c>
      <c r="C13" s="100"/>
      <c r="D13" s="101"/>
      <c r="E13" s="89">
        <v>12537.87</v>
      </c>
      <c r="F13" s="90">
        <v>0</v>
      </c>
      <c r="G13" s="91">
        <f t="shared" si="2"/>
        <v>0</v>
      </c>
      <c r="H13" s="89">
        <v>626.89</v>
      </c>
      <c r="I13" s="90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4">
        <f>(L13*N9)</f>
        <v>0</v>
      </c>
      <c r="O13" s="95">
        <f t="shared" si="6"/>
        <v>0</v>
      </c>
      <c r="P13" s="96">
        <f t="shared" si="0"/>
        <v>0</v>
      </c>
      <c r="Q13" s="105">
        <f t="shared" si="1"/>
        <v>0</v>
      </c>
      <c r="R13" s="98">
        <f t="shared" si="7"/>
        <v>0</v>
      </c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</row>
    <row r="14" spans="2:259" s="5" customFormat="1" ht="18" customHeight="1">
      <c r="B14" s="99">
        <v>5</v>
      </c>
      <c r="C14" s="100"/>
      <c r="D14" s="101"/>
      <c r="E14" s="89">
        <v>12537.87</v>
      </c>
      <c r="F14" s="90">
        <v>0</v>
      </c>
      <c r="G14" s="91">
        <f t="shared" si="2"/>
        <v>0</v>
      </c>
      <c r="H14" s="89">
        <v>626.89</v>
      </c>
      <c r="I14" s="90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4">
        <f>(L14*N9)</f>
        <v>0</v>
      </c>
      <c r="O14" s="95">
        <f t="shared" si="6"/>
        <v>0</v>
      </c>
      <c r="P14" s="96">
        <f t="shared" si="0"/>
        <v>0</v>
      </c>
      <c r="Q14" s="105">
        <f t="shared" si="1"/>
        <v>0</v>
      </c>
      <c r="R14" s="98">
        <f t="shared" si="7"/>
        <v>0</v>
      </c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</row>
    <row r="15" spans="2:259" s="5" customFormat="1" ht="18" customHeight="1">
      <c r="B15" s="99">
        <v>6</v>
      </c>
      <c r="C15" s="100"/>
      <c r="D15" s="101"/>
      <c r="E15" s="89">
        <v>12537.87</v>
      </c>
      <c r="F15" s="90">
        <v>0</v>
      </c>
      <c r="G15" s="91">
        <f t="shared" si="2"/>
        <v>0</v>
      </c>
      <c r="H15" s="89">
        <v>626.89</v>
      </c>
      <c r="I15" s="90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4">
        <f>(L15*N9)</f>
        <v>0</v>
      </c>
      <c r="O15" s="95">
        <f t="shared" si="6"/>
        <v>0</v>
      </c>
      <c r="P15" s="96">
        <f t="shared" si="0"/>
        <v>0</v>
      </c>
      <c r="Q15" s="105">
        <f t="shared" si="1"/>
        <v>0</v>
      </c>
      <c r="R15" s="98">
        <f t="shared" si="7"/>
        <v>0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</row>
    <row r="16" spans="2:259" s="5" customFormat="1" ht="18" customHeight="1">
      <c r="B16" s="99">
        <v>7</v>
      </c>
      <c r="C16" s="100"/>
      <c r="D16" s="101"/>
      <c r="E16" s="89">
        <v>12537.87</v>
      </c>
      <c r="F16" s="90">
        <v>0</v>
      </c>
      <c r="G16" s="91">
        <f t="shared" si="2"/>
        <v>0</v>
      </c>
      <c r="H16" s="89">
        <v>626.89</v>
      </c>
      <c r="I16" s="90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4">
        <f>(L16*N9)</f>
        <v>0</v>
      </c>
      <c r="O16" s="95">
        <f t="shared" si="6"/>
        <v>0</v>
      </c>
      <c r="P16" s="96">
        <f t="shared" si="0"/>
        <v>0</v>
      </c>
      <c r="Q16" s="105">
        <f t="shared" si="1"/>
        <v>0</v>
      </c>
      <c r="R16" s="98">
        <f t="shared" si="7"/>
        <v>0</v>
      </c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</row>
    <row r="17" spans="2:259" s="5" customFormat="1" ht="18" customHeight="1">
      <c r="B17" s="99">
        <v>8</v>
      </c>
      <c r="C17" s="100"/>
      <c r="D17" s="101"/>
      <c r="E17" s="89">
        <v>12537.87</v>
      </c>
      <c r="F17" s="90">
        <v>0</v>
      </c>
      <c r="G17" s="91">
        <f t="shared" si="2"/>
        <v>0</v>
      </c>
      <c r="H17" s="89">
        <v>626.89</v>
      </c>
      <c r="I17" s="90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4">
        <f>(L17*N9)</f>
        <v>0</v>
      </c>
      <c r="O17" s="95">
        <f t="shared" si="6"/>
        <v>0</v>
      </c>
      <c r="P17" s="96">
        <f t="shared" si="0"/>
        <v>0</v>
      </c>
      <c r="Q17" s="105">
        <f t="shared" si="1"/>
        <v>0</v>
      </c>
      <c r="R17" s="98">
        <f t="shared" si="7"/>
        <v>0</v>
      </c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</row>
    <row r="18" spans="2:259" s="5" customFormat="1" ht="18" customHeight="1">
      <c r="B18" s="99">
        <v>9</v>
      </c>
      <c r="C18" s="100"/>
      <c r="D18" s="101"/>
      <c r="E18" s="89">
        <v>12537.87</v>
      </c>
      <c r="F18" s="90">
        <v>0</v>
      </c>
      <c r="G18" s="91">
        <f t="shared" si="2"/>
        <v>0</v>
      </c>
      <c r="H18" s="89">
        <v>626.89</v>
      </c>
      <c r="I18" s="90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4">
        <f>(L18*N9)</f>
        <v>0</v>
      </c>
      <c r="O18" s="95">
        <f t="shared" si="6"/>
        <v>0</v>
      </c>
      <c r="P18" s="96">
        <f t="shared" si="0"/>
        <v>0</v>
      </c>
      <c r="Q18" s="105">
        <f t="shared" si="1"/>
        <v>0</v>
      </c>
      <c r="R18" s="98">
        <f t="shared" si="7"/>
        <v>0</v>
      </c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</row>
    <row r="19" spans="2:259" s="5" customFormat="1" ht="18" customHeight="1">
      <c r="B19" s="99">
        <v>10</v>
      </c>
      <c r="C19" s="100"/>
      <c r="D19" s="101"/>
      <c r="E19" s="89">
        <v>12537.87</v>
      </c>
      <c r="F19" s="90">
        <v>0</v>
      </c>
      <c r="G19" s="91">
        <f t="shared" si="2"/>
        <v>0</v>
      </c>
      <c r="H19" s="89">
        <v>626.89</v>
      </c>
      <c r="I19" s="90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4">
        <f>(L19*N9)</f>
        <v>0</v>
      </c>
      <c r="O19" s="95">
        <f t="shared" si="6"/>
        <v>0</v>
      </c>
      <c r="P19" s="96">
        <f t="shared" si="0"/>
        <v>0</v>
      </c>
      <c r="Q19" s="105">
        <f t="shared" si="1"/>
        <v>0</v>
      </c>
      <c r="R19" s="98">
        <f t="shared" si="7"/>
        <v>0</v>
      </c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</row>
    <row r="20" spans="2:259" s="5" customFormat="1" ht="18" customHeight="1">
      <c r="B20" s="99">
        <v>11</v>
      </c>
      <c r="C20" s="100"/>
      <c r="D20" s="101"/>
      <c r="E20" s="89">
        <v>12537.87</v>
      </c>
      <c r="F20" s="90">
        <v>0</v>
      </c>
      <c r="G20" s="91">
        <f t="shared" si="2"/>
        <v>0</v>
      </c>
      <c r="H20" s="89">
        <v>626.89</v>
      </c>
      <c r="I20" s="90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4">
        <f>(L20*N9)</f>
        <v>0</v>
      </c>
      <c r="O20" s="95">
        <f t="shared" si="6"/>
        <v>0</v>
      </c>
      <c r="P20" s="96">
        <f t="shared" si="0"/>
        <v>0</v>
      </c>
      <c r="Q20" s="105">
        <f t="shared" si="1"/>
        <v>0</v>
      </c>
      <c r="R20" s="98">
        <f t="shared" si="7"/>
        <v>0</v>
      </c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</row>
    <row r="21" spans="2:259" s="5" customFormat="1" ht="18" customHeight="1">
      <c r="B21" s="99">
        <v>12</v>
      </c>
      <c r="C21" s="100"/>
      <c r="D21" s="101"/>
      <c r="E21" s="89">
        <v>12537.87</v>
      </c>
      <c r="F21" s="90">
        <v>0</v>
      </c>
      <c r="G21" s="91">
        <f t="shared" si="2"/>
        <v>0</v>
      </c>
      <c r="H21" s="89">
        <v>626.89</v>
      </c>
      <c r="I21" s="90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4">
        <f>(L21*N9)</f>
        <v>0</v>
      </c>
      <c r="O21" s="95">
        <f t="shared" si="6"/>
        <v>0</v>
      </c>
      <c r="P21" s="96">
        <f t="shared" si="0"/>
        <v>0</v>
      </c>
      <c r="Q21" s="105">
        <f t="shared" si="1"/>
        <v>0</v>
      </c>
      <c r="R21" s="98">
        <f t="shared" si="7"/>
        <v>0</v>
      </c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</row>
    <row r="22" spans="2:259" s="5" customFormat="1" ht="18" customHeight="1">
      <c r="B22" s="99">
        <v>13</v>
      </c>
      <c r="C22" s="100"/>
      <c r="D22" s="101"/>
      <c r="E22" s="89">
        <v>12537.87</v>
      </c>
      <c r="F22" s="90">
        <v>0</v>
      </c>
      <c r="G22" s="91">
        <f t="shared" si="2"/>
        <v>0</v>
      </c>
      <c r="H22" s="89">
        <v>626.89</v>
      </c>
      <c r="I22" s="90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4">
        <f>(L22*N9)</f>
        <v>0</v>
      </c>
      <c r="O22" s="95">
        <f t="shared" si="6"/>
        <v>0</v>
      </c>
      <c r="P22" s="96">
        <f t="shared" si="0"/>
        <v>0</v>
      </c>
      <c r="Q22" s="105">
        <f t="shared" si="1"/>
        <v>0</v>
      </c>
      <c r="R22" s="98">
        <f t="shared" si="7"/>
        <v>0</v>
      </c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</row>
    <row r="23" spans="2:259" s="5" customFormat="1" ht="18" customHeight="1">
      <c r="B23" s="99">
        <v>14</v>
      </c>
      <c r="C23" s="100"/>
      <c r="D23" s="101"/>
      <c r="E23" s="89">
        <v>12537.87</v>
      </c>
      <c r="F23" s="90">
        <v>0</v>
      </c>
      <c r="G23" s="91">
        <f t="shared" si="2"/>
        <v>0</v>
      </c>
      <c r="H23" s="89">
        <v>626.89</v>
      </c>
      <c r="I23" s="90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4">
        <f>(L23*N9)</f>
        <v>0</v>
      </c>
      <c r="O23" s="95">
        <f t="shared" si="6"/>
        <v>0</v>
      </c>
      <c r="P23" s="96">
        <f t="shared" si="0"/>
        <v>0</v>
      </c>
      <c r="Q23" s="105">
        <f t="shared" si="1"/>
        <v>0</v>
      </c>
      <c r="R23" s="98">
        <f t="shared" si="7"/>
        <v>0</v>
      </c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</row>
    <row r="24" spans="2:259" s="5" customFormat="1" ht="18" customHeight="1">
      <c r="B24" s="99">
        <v>15</v>
      </c>
      <c r="C24" s="100"/>
      <c r="D24" s="101"/>
      <c r="E24" s="89">
        <v>12537.87</v>
      </c>
      <c r="F24" s="90">
        <v>0</v>
      </c>
      <c r="G24" s="91">
        <f t="shared" si="2"/>
        <v>0</v>
      </c>
      <c r="H24" s="89">
        <v>626.89</v>
      </c>
      <c r="I24" s="90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4">
        <f>(L24*N9)</f>
        <v>0</v>
      </c>
      <c r="O24" s="95">
        <f t="shared" si="6"/>
        <v>0</v>
      </c>
      <c r="P24" s="96">
        <f t="shared" si="0"/>
        <v>0</v>
      </c>
      <c r="Q24" s="105">
        <f t="shared" si="1"/>
        <v>0</v>
      </c>
      <c r="R24" s="98">
        <f t="shared" si="7"/>
        <v>0</v>
      </c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</row>
    <row r="25" spans="2:259" s="5" customFormat="1" ht="18" customHeight="1">
      <c r="B25" s="99">
        <v>16</v>
      </c>
      <c r="C25" s="100"/>
      <c r="D25" s="101"/>
      <c r="E25" s="89">
        <v>12537.87</v>
      </c>
      <c r="F25" s="90">
        <v>0</v>
      </c>
      <c r="G25" s="91">
        <f t="shared" si="2"/>
        <v>0</v>
      </c>
      <c r="H25" s="89">
        <v>626.89</v>
      </c>
      <c r="I25" s="90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4">
        <f>(L25*N9)</f>
        <v>0</v>
      </c>
      <c r="O25" s="95">
        <f t="shared" si="6"/>
        <v>0</v>
      </c>
      <c r="P25" s="96">
        <f t="shared" si="0"/>
        <v>0</v>
      </c>
      <c r="Q25" s="105">
        <f t="shared" si="1"/>
        <v>0</v>
      </c>
      <c r="R25" s="98">
        <f t="shared" si="7"/>
        <v>0</v>
      </c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</row>
    <row r="26" spans="2:259" s="5" customFormat="1" ht="18" customHeight="1">
      <c r="B26" s="99">
        <v>17</v>
      </c>
      <c r="C26" s="100"/>
      <c r="D26" s="101"/>
      <c r="E26" s="89">
        <v>12537.87</v>
      </c>
      <c r="F26" s="90">
        <v>0</v>
      </c>
      <c r="G26" s="91">
        <f t="shared" si="2"/>
        <v>0</v>
      </c>
      <c r="H26" s="89">
        <v>626.89</v>
      </c>
      <c r="I26" s="90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4">
        <f>(L26*N9)</f>
        <v>0</v>
      </c>
      <c r="O26" s="95">
        <f t="shared" si="6"/>
        <v>0</v>
      </c>
      <c r="P26" s="96">
        <f t="shared" si="0"/>
        <v>0</v>
      </c>
      <c r="Q26" s="105">
        <f t="shared" si="1"/>
        <v>0</v>
      </c>
      <c r="R26" s="98">
        <f t="shared" si="7"/>
        <v>0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</row>
    <row r="27" spans="2:259" s="5" customFormat="1" ht="18" customHeight="1">
      <c r="B27" s="99">
        <v>18</v>
      </c>
      <c r="C27" s="100"/>
      <c r="D27" s="101"/>
      <c r="E27" s="89">
        <v>12537.87</v>
      </c>
      <c r="F27" s="90">
        <v>0</v>
      </c>
      <c r="G27" s="91">
        <f t="shared" si="2"/>
        <v>0</v>
      </c>
      <c r="H27" s="89">
        <v>626.89</v>
      </c>
      <c r="I27" s="90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4">
        <f>(L27*N9)</f>
        <v>0</v>
      </c>
      <c r="O27" s="95">
        <f t="shared" si="6"/>
        <v>0</v>
      </c>
      <c r="P27" s="96">
        <f t="shared" si="0"/>
        <v>0</v>
      </c>
      <c r="Q27" s="105">
        <f t="shared" si="1"/>
        <v>0</v>
      </c>
      <c r="R27" s="98">
        <f t="shared" si="7"/>
        <v>0</v>
      </c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</row>
    <row r="28" spans="2:259" s="5" customFormat="1" ht="18" customHeight="1">
      <c r="B28" s="99">
        <v>19</v>
      </c>
      <c r="C28" s="100"/>
      <c r="D28" s="101"/>
      <c r="E28" s="89">
        <v>12537.87</v>
      </c>
      <c r="F28" s="90">
        <v>0</v>
      </c>
      <c r="G28" s="91">
        <f t="shared" si="2"/>
        <v>0</v>
      </c>
      <c r="H28" s="89">
        <v>626.89</v>
      </c>
      <c r="I28" s="90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4">
        <f>(L28*N9)</f>
        <v>0</v>
      </c>
      <c r="O28" s="95">
        <f t="shared" si="6"/>
        <v>0</v>
      </c>
      <c r="P28" s="96">
        <f t="shared" si="0"/>
        <v>0</v>
      </c>
      <c r="Q28" s="105">
        <f t="shared" si="1"/>
        <v>0</v>
      </c>
      <c r="R28" s="98">
        <f t="shared" si="7"/>
        <v>0</v>
      </c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</row>
    <row r="29" spans="2:259" s="5" customFormat="1" ht="18" customHeight="1">
      <c r="B29" s="99">
        <v>20</v>
      </c>
      <c r="C29" s="100"/>
      <c r="D29" s="101"/>
      <c r="E29" s="89">
        <v>12537.87</v>
      </c>
      <c r="F29" s="90">
        <v>0</v>
      </c>
      <c r="G29" s="91">
        <f t="shared" si="2"/>
        <v>0</v>
      </c>
      <c r="H29" s="89">
        <v>626.89</v>
      </c>
      <c r="I29" s="90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4">
        <f>(L29*N9)</f>
        <v>0</v>
      </c>
      <c r="O29" s="95">
        <f t="shared" si="6"/>
        <v>0</v>
      </c>
      <c r="P29" s="96">
        <f t="shared" si="0"/>
        <v>0</v>
      </c>
      <c r="Q29" s="105">
        <f t="shared" si="1"/>
        <v>0</v>
      </c>
      <c r="R29" s="98">
        <f t="shared" si="7"/>
        <v>0</v>
      </c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spans="2:259" s="5" customFormat="1" ht="18" customHeight="1">
      <c r="B30" s="99">
        <v>21</v>
      </c>
      <c r="C30" s="107"/>
      <c r="D30" s="108"/>
      <c r="E30" s="89">
        <v>12537.87</v>
      </c>
      <c r="F30" s="90">
        <v>0</v>
      </c>
      <c r="G30" s="91">
        <f t="shared" si="2"/>
        <v>0</v>
      </c>
      <c r="H30" s="89">
        <v>626.89</v>
      </c>
      <c r="I30" s="90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4">
        <f>(L30*N9)</f>
        <v>0</v>
      </c>
      <c r="O30" s="95">
        <f t="shared" si="6"/>
        <v>0</v>
      </c>
      <c r="P30" s="96">
        <f t="shared" si="0"/>
        <v>0</v>
      </c>
      <c r="Q30" s="105">
        <f t="shared" si="1"/>
        <v>0</v>
      </c>
      <c r="R30" s="98">
        <f t="shared" si="7"/>
        <v>0</v>
      </c>
    </row>
    <row r="31" spans="2:259" s="5" customFormat="1" ht="18" customHeight="1">
      <c r="B31" s="99">
        <v>22</v>
      </c>
      <c r="C31" s="107"/>
      <c r="D31" s="108"/>
      <c r="E31" s="89">
        <v>12537.87</v>
      </c>
      <c r="F31" s="90">
        <v>0</v>
      </c>
      <c r="G31" s="91">
        <f t="shared" si="2"/>
        <v>0</v>
      </c>
      <c r="H31" s="89">
        <v>626.89</v>
      </c>
      <c r="I31" s="90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4">
        <f>(L31*N9)</f>
        <v>0</v>
      </c>
      <c r="O31" s="95">
        <f t="shared" si="6"/>
        <v>0</v>
      </c>
      <c r="P31" s="96">
        <f t="shared" si="0"/>
        <v>0</v>
      </c>
      <c r="Q31" s="105">
        <f t="shared" si="1"/>
        <v>0</v>
      </c>
      <c r="R31" s="98">
        <f t="shared" si="7"/>
        <v>0</v>
      </c>
    </row>
    <row r="32" spans="2:259" s="5" customFormat="1" ht="18" customHeight="1">
      <c r="B32" s="99">
        <v>23</v>
      </c>
      <c r="C32" s="107"/>
      <c r="D32" s="108"/>
      <c r="E32" s="89">
        <v>12537.87</v>
      </c>
      <c r="F32" s="90">
        <v>0</v>
      </c>
      <c r="G32" s="91">
        <f t="shared" si="2"/>
        <v>0</v>
      </c>
      <c r="H32" s="89">
        <v>626.89</v>
      </c>
      <c r="I32" s="90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4">
        <f>(L32*N9)</f>
        <v>0</v>
      </c>
      <c r="O32" s="95">
        <f t="shared" si="6"/>
        <v>0</v>
      </c>
      <c r="P32" s="96">
        <f t="shared" si="0"/>
        <v>0</v>
      </c>
      <c r="Q32" s="105">
        <f t="shared" si="1"/>
        <v>0</v>
      </c>
      <c r="R32" s="98">
        <f t="shared" si="7"/>
        <v>0</v>
      </c>
    </row>
    <row r="33" spans="2:18" s="5" customFormat="1" ht="18" customHeight="1">
      <c r="B33" s="99">
        <v>24</v>
      </c>
      <c r="C33" s="107"/>
      <c r="D33" s="108"/>
      <c r="E33" s="89">
        <v>12537.87</v>
      </c>
      <c r="F33" s="90">
        <v>0</v>
      </c>
      <c r="G33" s="91">
        <f t="shared" si="2"/>
        <v>0</v>
      </c>
      <c r="H33" s="89">
        <v>626.89</v>
      </c>
      <c r="I33" s="90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4">
        <f>(L33*N9)</f>
        <v>0</v>
      </c>
      <c r="O33" s="95">
        <f t="shared" si="6"/>
        <v>0</v>
      </c>
      <c r="P33" s="96">
        <f t="shared" si="0"/>
        <v>0</v>
      </c>
      <c r="Q33" s="105">
        <f t="shared" si="1"/>
        <v>0</v>
      </c>
      <c r="R33" s="98">
        <f t="shared" si="7"/>
        <v>0</v>
      </c>
    </row>
    <row r="34" spans="2:18" s="5" customFormat="1" ht="18" customHeight="1">
      <c r="B34" s="99">
        <v>25</v>
      </c>
      <c r="C34" s="107"/>
      <c r="D34" s="108"/>
      <c r="E34" s="89">
        <v>12537.87</v>
      </c>
      <c r="F34" s="90">
        <v>0</v>
      </c>
      <c r="G34" s="91">
        <f t="shared" si="2"/>
        <v>0</v>
      </c>
      <c r="H34" s="89">
        <v>626.89</v>
      </c>
      <c r="I34" s="90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4">
        <f>(L34*N9)</f>
        <v>0</v>
      </c>
      <c r="O34" s="95">
        <f t="shared" si="6"/>
        <v>0</v>
      </c>
      <c r="P34" s="96">
        <f t="shared" si="0"/>
        <v>0</v>
      </c>
      <c r="Q34" s="105">
        <f t="shared" si="1"/>
        <v>0</v>
      </c>
      <c r="R34" s="98">
        <f t="shared" si="7"/>
        <v>0</v>
      </c>
    </row>
    <row r="35" spans="2:18" s="5" customFormat="1" ht="18" customHeight="1">
      <c r="B35" s="99">
        <v>26</v>
      </c>
      <c r="C35" s="107"/>
      <c r="D35" s="108"/>
      <c r="E35" s="89">
        <v>12537.87</v>
      </c>
      <c r="F35" s="90">
        <v>0</v>
      </c>
      <c r="G35" s="91">
        <f t="shared" si="2"/>
        <v>0</v>
      </c>
      <c r="H35" s="89">
        <v>626.89</v>
      </c>
      <c r="I35" s="90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4">
        <f>(L35*N9)</f>
        <v>0</v>
      </c>
      <c r="O35" s="95">
        <f t="shared" si="6"/>
        <v>0</v>
      </c>
      <c r="P35" s="96">
        <f t="shared" si="0"/>
        <v>0</v>
      </c>
      <c r="Q35" s="105">
        <f t="shared" si="1"/>
        <v>0</v>
      </c>
      <c r="R35" s="98">
        <f t="shared" si="7"/>
        <v>0</v>
      </c>
    </row>
    <row r="36" spans="2:18" s="17" customFormat="1" ht="18" customHeight="1">
      <c r="B36" s="99">
        <v>27</v>
      </c>
      <c r="C36" s="107"/>
      <c r="D36" s="108"/>
      <c r="E36" s="89">
        <v>12537.87</v>
      </c>
      <c r="F36" s="90">
        <v>0</v>
      </c>
      <c r="G36" s="91">
        <f t="shared" si="2"/>
        <v>0</v>
      </c>
      <c r="H36" s="89">
        <v>626.89</v>
      </c>
      <c r="I36" s="90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4">
        <f>(L36*N9)</f>
        <v>0</v>
      </c>
      <c r="O36" s="95">
        <f t="shared" si="6"/>
        <v>0</v>
      </c>
      <c r="P36" s="96">
        <f t="shared" si="0"/>
        <v>0</v>
      </c>
      <c r="Q36" s="105">
        <f t="shared" si="1"/>
        <v>0</v>
      </c>
      <c r="R36" s="98">
        <f t="shared" si="7"/>
        <v>0</v>
      </c>
    </row>
    <row r="37" spans="2:18" s="5" customFormat="1" ht="18" customHeight="1">
      <c r="B37" s="99">
        <v>28</v>
      </c>
      <c r="C37" s="107"/>
      <c r="D37" s="108"/>
      <c r="E37" s="89">
        <v>12537.87</v>
      </c>
      <c r="F37" s="90">
        <v>0</v>
      </c>
      <c r="G37" s="91">
        <f t="shared" si="2"/>
        <v>0</v>
      </c>
      <c r="H37" s="89">
        <v>626.89</v>
      </c>
      <c r="I37" s="90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4">
        <f>(L37*N9)</f>
        <v>0</v>
      </c>
      <c r="O37" s="95">
        <f t="shared" si="6"/>
        <v>0</v>
      </c>
      <c r="P37" s="96">
        <f t="shared" si="0"/>
        <v>0</v>
      </c>
      <c r="Q37" s="105">
        <f t="shared" si="1"/>
        <v>0</v>
      </c>
      <c r="R37" s="98">
        <f t="shared" si="7"/>
        <v>0</v>
      </c>
    </row>
    <row r="38" spans="2:18" s="5" customFormat="1" ht="18" customHeight="1">
      <c r="B38" s="99">
        <v>29</v>
      </c>
      <c r="C38" s="107"/>
      <c r="D38" s="108"/>
      <c r="E38" s="89">
        <v>12537.87</v>
      </c>
      <c r="F38" s="90">
        <v>0</v>
      </c>
      <c r="G38" s="91">
        <f t="shared" si="2"/>
        <v>0</v>
      </c>
      <c r="H38" s="89">
        <v>626.89</v>
      </c>
      <c r="I38" s="90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4">
        <f>(L38*N9)</f>
        <v>0</v>
      </c>
      <c r="O38" s="95">
        <f t="shared" si="6"/>
        <v>0</v>
      </c>
      <c r="P38" s="96">
        <f t="shared" si="0"/>
        <v>0</v>
      </c>
      <c r="Q38" s="105">
        <f t="shared" si="1"/>
        <v>0</v>
      </c>
      <c r="R38" s="98">
        <f t="shared" si="7"/>
        <v>0</v>
      </c>
    </row>
    <row r="39" spans="2:18" s="5" customFormat="1" ht="18" customHeight="1">
      <c r="B39" s="99">
        <v>30</v>
      </c>
      <c r="C39" s="107"/>
      <c r="D39" s="108"/>
      <c r="E39" s="89">
        <v>12537.87</v>
      </c>
      <c r="F39" s="90">
        <v>0</v>
      </c>
      <c r="G39" s="91">
        <f t="shared" si="2"/>
        <v>0</v>
      </c>
      <c r="H39" s="89">
        <v>626.89</v>
      </c>
      <c r="I39" s="90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4">
        <f>(L39*N9)</f>
        <v>0</v>
      </c>
      <c r="O39" s="95">
        <f t="shared" si="6"/>
        <v>0</v>
      </c>
      <c r="P39" s="96">
        <f t="shared" si="0"/>
        <v>0</v>
      </c>
      <c r="Q39" s="105">
        <f t="shared" si="1"/>
        <v>0</v>
      </c>
      <c r="R39" s="98">
        <f t="shared" si="7"/>
        <v>0</v>
      </c>
    </row>
    <row r="40" spans="2:18" s="5" customFormat="1" ht="18" customHeight="1">
      <c r="B40" s="99">
        <v>31</v>
      </c>
      <c r="C40" s="107"/>
      <c r="D40" s="108"/>
      <c r="E40" s="89">
        <v>12537.87</v>
      </c>
      <c r="F40" s="90">
        <v>0</v>
      </c>
      <c r="G40" s="91">
        <f t="shared" si="2"/>
        <v>0</v>
      </c>
      <c r="H40" s="89">
        <v>626.89</v>
      </c>
      <c r="I40" s="90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4">
        <f>(L40*N9)</f>
        <v>0</v>
      </c>
      <c r="O40" s="95">
        <f t="shared" si="6"/>
        <v>0</v>
      </c>
      <c r="P40" s="96">
        <f t="shared" si="0"/>
        <v>0</v>
      </c>
      <c r="Q40" s="105">
        <f t="shared" si="1"/>
        <v>0</v>
      </c>
      <c r="R40" s="98">
        <f t="shared" si="7"/>
        <v>0</v>
      </c>
    </row>
    <row r="41" spans="2:18" s="5" customFormat="1" ht="18" customHeight="1">
      <c r="B41" s="99">
        <v>32</v>
      </c>
      <c r="C41" s="107"/>
      <c r="D41" s="108"/>
      <c r="E41" s="89">
        <v>12537.87</v>
      </c>
      <c r="F41" s="90">
        <v>0</v>
      </c>
      <c r="G41" s="91">
        <f t="shared" si="2"/>
        <v>0</v>
      </c>
      <c r="H41" s="89">
        <v>626.89</v>
      </c>
      <c r="I41" s="90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4">
        <f>(L41*N9)</f>
        <v>0</v>
      </c>
      <c r="O41" s="95">
        <f t="shared" si="6"/>
        <v>0</v>
      </c>
      <c r="P41" s="96">
        <f t="shared" si="0"/>
        <v>0</v>
      </c>
      <c r="Q41" s="105">
        <f t="shared" si="1"/>
        <v>0</v>
      </c>
      <c r="R41" s="98">
        <f t="shared" si="7"/>
        <v>0</v>
      </c>
    </row>
    <row r="42" spans="2:18" s="5" customFormat="1" ht="18" customHeight="1">
      <c r="B42" s="99">
        <v>33</v>
      </c>
      <c r="C42" s="107"/>
      <c r="D42" s="108"/>
      <c r="E42" s="89">
        <v>12537.87</v>
      </c>
      <c r="F42" s="90">
        <v>0</v>
      </c>
      <c r="G42" s="91">
        <f t="shared" si="2"/>
        <v>0</v>
      </c>
      <c r="H42" s="89">
        <v>626.89</v>
      </c>
      <c r="I42" s="90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4">
        <f>(L42*N9)</f>
        <v>0</v>
      </c>
      <c r="O42" s="95">
        <f t="shared" si="6"/>
        <v>0</v>
      </c>
      <c r="P42" s="96">
        <f t="shared" ref="P42:P73" si="8">(L42-O42)</f>
        <v>0</v>
      </c>
      <c r="Q42" s="105">
        <f t="shared" ref="Q42:Q73" si="9">SUM(G42+J42)*5%</f>
        <v>0</v>
      </c>
      <c r="R42" s="98">
        <f t="shared" si="7"/>
        <v>0</v>
      </c>
    </row>
    <row r="43" spans="2:18" s="5" customFormat="1" ht="18" customHeight="1">
      <c r="B43" s="99">
        <v>34</v>
      </c>
      <c r="C43" s="109"/>
      <c r="D43" s="108"/>
      <c r="E43" s="89">
        <v>12537.87</v>
      </c>
      <c r="F43" s="90">
        <v>0</v>
      </c>
      <c r="G43" s="91">
        <f t="shared" si="2"/>
        <v>0</v>
      </c>
      <c r="H43" s="89">
        <v>626.89</v>
      </c>
      <c r="I43" s="90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4">
        <f>(L43*N9)</f>
        <v>0</v>
      </c>
      <c r="O43" s="95">
        <f t="shared" si="6"/>
        <v>0</v>
      </c>
      <c r="P43" s="96">
        <f t="shared" si="8"/>
        <v>0</v>
      </c>
      <c r="Q43" s="105">
        <f t="shared" si="9"/>
        <v>0</v>
      </c>
      <c r="R43" s="98">
        <f t="shared" si="7"/>
        <v>0</v>
      </c>
    </row>
    <row r="44" spans="2:18" s="5" customFormat="1" ht="18" customHeight="1">
      <c r="B44" s="99">
        <v>35</v>
      </c>
      <c r="C44" s="109"/>
      <c r="D44" s="108"/>
      <c r="E44" s="89">
        <v>12537.87</v>
      </c>
      <c r="F44" s="90">
        <v>0</v>
      </c>
      <c r="G44" s="91">
        <f t="shared" si="2"/>
        <v>0</v>
      </c>
      <c r="H44" s="89">
        <v>626.89</v>
      </c>
      <c r="I44" s="90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4">
        <f>(L44*N9)</f>
        <v>0</v>
      </c>
      <c r="O44" s="95">
        <f t="shared" si="6"/>
        <v>0</v>
      </c>
      <c r="P44" s="96">
        <f t="shared" si="8"/>
        <v>0</v>
      </c>
      <c r="Q44" s="105">
        <f t="shared" si="9"/>
        <v>0</v>
      </c>
      <c r="R44" s="98">
        <f t="shared" si="7"/>
        <v>0</v>
      </c>
    </row>
    <row r="45" spans="2:18" s="5" customFormat="1" ht="18" customHeight="1">
      <c r="B45" s="99">
        <v>36</v>
      </c>
      <c r="C45" s="109"/>
      <c r="D45" s="108"/>
      <c r="E45" s="89">
        <v>12537.87</v>
      </c>
      <c r="F45" s="90">
        <v>0</v>
      </c>
      <c r="G45" s="91">
        <f t="shared" si="2"/>
        <v>0</v>
      </c>
      <c r="H45" s="89">
        <v>626.89</v>
      </c>
      <c r="I45" s="90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4">
        <f>(L45*N9)</f>
        <v>0</v>
      </c>
      <c r="O45" s="95">
        <f t="shared" si="6"/>
        <v>0</v>
      </c>
      <c r="P45" s="96">
        <f t="shared" si="8"/>
        <v>0</v>
      </c>
      <c r="Q45" s="105">
        <f t="shared" si="9"/>
        <v>0</v>
      </c>
      <c r="R45" s="98">
        <f t="shared" si="7"/>
        <v>0</v>
      </c>
    </row>
    <row r="46" spans="2:18" s="5" customFormat="1" ht="18" customHeight="1">
      <c r="B46" s="99">
        <v>37</v>
      </c>
      <c r="C46" s="109"/>
      <c r="D46" s="108"/>
      <c r="E46" s="89">
        <v>12537.87</v>
      </c>
      <c r="F46" s="90">
        <v>0</v>
      </c>
      <c r="G46" s="91">
        <f t="shared" si="2"/>
        <v>0</v>
      </c>
      <c r="H46" s="89">
        <v>626.89</v>
      </c>
      <c r="I46" s="90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4">
        <f>(L46*N9)</f>
        <v>0</v>
      </c>
      <c r="O46" s="95">
        <f t="shared" si="6"/>
        <v>0</v>
      </c>
      <c r="P46" s="96">
        <f t="shared" si="8"/>
        <v>0</v>
      </c>
      <c r="Q46" s="105">
        <f t="shared" si="9"/>
        <v>0</v>
      </c>
      <c r="R46" s="98">
        <f t="shared" si="7"/>
        <v>0</v>
      </c>
    </row>
    <row r="47" spans="2:18" s="5" customFormat="1" ht="18" customHeight="1">
      <c r="B47" s="99">
        <v>38</v>
      </c>
      <c r="C47" s="109"/>
      <c r="D47" s="108"/>
      <c r="E47" s="89">
        <v>12537.87</v>
      </c>
      <c r="F47" s="90">
        <v>0</v>
      </c>
      <c r="G47" s="91">
        <f t="shared" si="2"/>
        <v>0</v>
      </c>
      <c r="H47" s="89">
        <v>626.89</v>
      </c>
      <c r="I47" s="90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4">
        <f>(L47*N9)</f>
        <v>0</v>
      </c>
      <c r="O47" s="95">
        <f t="shared" si="6"/>
        <v>0</v>
      </c>
      <c r="P47" s="96">
        <f t="shared" si="8"/>
        <v>0</v>
      </c>
      <c r="Q47" s="105">
        <f t="shared" si="9"/>
        <v>0</v>
      </c>
      <c r="R47" s="98">
        <f t="shared" si="7"/>
        <v>0</v>
      </c>
    </row>
    <row r="48" spans="2:18" s="5" customFormat="1" ht="18" customHeight="1">
      <c r="B48" s="99">
        <v>39</v>
      </c>
      <c r="C48" s="109"/>
      <c r="D48" s="108"/>
      <c r="E48" s="89">
        <v>12537.87</v>
      </c>
      <c r="F48" s="90">
        <v>0</v>
      </c>
      <c r="G48" s="91">
        <f t="shared" si="2"/>
        <v>0</v>
      </c>
      <c r="H48" s="89">
        <v>626.89</v>
      </c>
      <c r="I48" s="90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4">
        <f>(L48*N9)</f>
        <v>0</v>
      </c>
      <c r="O48" s="95">
        <f t="shared" si="6"/>
        <v>0</v>
      </c>
      <c r="P48" s="96">
        <f t="shared" si="8"/>
        <v>0</v>
      </c>
      <c r="Q48" s="105">
        <f t="shared" si="9"/>
        <v>0</v>
      </c>
      <c r="R48" s="98">
        <f t="shared" si="7"/>
        <v>0</v>
      </c>
    </row>
    <row r="49" spans="2:18" s="5" customFormat="1" ht="18" customHeight="1">
      <c r="B49" s="99">
        <v>40</v>
      </c>
      <c r="C49" s="109"/>
      <c r="D49" s="108"/>
      <c r="E49" s="89">
        <v>12537.87</v>
      </c>
      <c r="F49" s="90">
        <v>0</v>
      </c>
      <c r="G49" s="91">
        <f t="shared" si="2"/>
        <v>0</v>
      </c>
      <c r="H49" s="89">
        <v>626.89</v>
      </c>
      <c r="I49" s="90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4">
        <f>(L49*N9)</f>
        <v>0</v>
      </c>
      <c r="O49" s="95">
        <f t="shared" si="6"/>
        <v>0</v>
      </c>
      <c r="P49" s="96">
        <f t="shared" si="8"/>
        <v>0</v>
      </c>
      <c r="Q49" s="105">
        <f t="shared" si="9"/>
        <v>0</v>
      </c>
      <c r="R49" s="98">
        <f t="shared" si="7"/>
        <v>0</v>
      </c>
    </row>
    <row r="50" spans="2:18" s="5" customFormat="1" ht="18" customHeight="1">
      <c r="B50" s="99">
        <v>41</v>
      </c>
      <c r="C50" s="109"/>
      <c r="D50" s="108"/>
      <c r="E50" s="89">
        <v>12537.87</v>
      </c>
      <c r="F50" s="90">
        <v>0</v>
      </c>
      <c r="G50" s="91">
        <f t="shared" si="2"/>
        <v>0</v>
      </c>
      <c r="H50" s="89">
        <v>626.89</v>
      </c>
      <c r="I50" s="90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4">
        <f>(L50*N9)</f>
        <v>0</v>
      </c>
      <c r="O50" s="95">
        <f t="shared" si="6"/>
        <v>0</v>
      </c>
      <c r="P50" s="96">
        <f t="shared" si="8"/>
        <v>0</v>
      </c>
      <c r="Q50" s="105">
        <f t="shared" si="9"/>
        <v>0</v>
      </c>
      <c r="R50" s="98">
        <f t="shared" si="7"/>
        <v>0</v>
      </c>
    </row>
    <row r="51" spans="2:18" s="5" customFormat="1" ht="18" customHeight="1">
      <c r="B51" s="99">
        <v>42</v>
      </c>
      <c r="C51" s="109"/>
      <c r="D51" s="108"/>
      <c r="E51" s="89">
        <v>12537.87</v>
      </c>
      <c r="F51" s="90">
        <v>0</v>
      </c>
      <c r="G51" s="91">
        <f t="shared" si="2"/>
        <v>0</v>
      </c>
      <c r="H51" s="89">
        <v>626.89</v>
      </c>
      <c r="I51" s="90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4">
        <f>(L51*N9)</f>
        <v>0</v>
      </c>
      <c r="O51" s="95">
        <f t="shared" si="6"/>
        <v>0</v>
      </c>
      <c r="P51" s="96">
        <f t="shared" si="8"/>
        <v>0</v>
      </c>
      <c r="Q51" s="105">
        <f t="shared" si="9"/>
        <v>0</v>
      </c>
      <c r="R51" s="98">
        <f t="shared" si="7"/>
        <v>0</v>
      </c>
    </row>
    <row r="52" spans="2:18" s="5" customFormat="1" ht="18" customHeight="1">
      <c r="B52" s="99">
        <v>43</v>
      </c>
      <c r="C52" s="109"/>
      <c r="D52" s="108"/>
      <c r="E52" s="89">
        <v>12537.87</v>
      </c>
      <c r="F52" s="90">
        <v>0</v>
      </c>
      <c r="G52" s="91">
        <f t="shared" si="2"/>
        <v>0</v>
      </c>
      <c r="H52" s="89">
        <v>626.89</v>
      </c>
      <c r="I52" s="90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4">
        <f>(L52*N9)</f>
        <v>0</v>
      </c>
      <c r="O52" s="95">
        <f t="shared" si="6"/>
        <v>0</v>
      </c>
      <c r="P52" s="96">
        <f t="shared" si="8"/>
        <v>0</v>
      </c>
      <c r="Q52" s="105">
        <f t="shared" si="9"/>
        <v>0</v>
      </c>
      <c r="R52" s="98">
        <f t="shared" si="7"/>
        <v>0</v>
      </c>
    </row>
    <row r="53" spans="2:18" s="5" customFormat="1" ht="18" customHeight="1">
      <c r="B53" s="99">
        <v>44</v>
      </c>
      <c r="C53" s="109"/>
      <c r="D53" s="108"/>
      <c r="E53" s="89">
        <v>12537.87</v>
      </c>
      <c r="F53" s="90">
        <v>0</v>
      </c>
      <c r="G53" s="91">
        <f t="shared" si="2"/>
        <v>0</v>
      </c>
      <c r="H53" s="89">
        <v>626.89</v>
      </c>
      <c r="I53" s="90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4">
        <f>(L53*N9)</f>
        <v>0</v>
      </c>
      <c r="O53" s="95">
        <f t="shared" si="6"/>
        <v>0</v>
      </c>
      <c r="P53" s="96">
        <f t="shared" si="8"/>
        <v>0</v>
      </c>
      <c r="Q53" s="105">
        <f t="shared" si="9"/>
        <v>0</v>
      </c>
      <c r="R53" s="98">
        <f t="shared" si="7"/>
        <v>0</v>
      </c>
    </row>
    <row r="54" spans="2:18" s="5" customFormat="1" ht="18" customHeight="1">
      <c r="B54" s="99">
        <v>45</v>
      </c>
      <c r="C54" s="109"/>
      <c r="D54" s="108"/>
      <c r="E54" s="89">
        <v>12537.87</v>
      </c>
      <c r="F54" s="90">
        <v>0</v>
      </c>
      <c r="G54" s="91">
        <f t="shared" si="2"/>
        <v>0</v>
      </c>
      <c r="H54" s="89">
        <v>626.89</v>
      </c>
      <c r="I54" s="90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4">
        <f>(L54*N9)</f>
        <v>0</v>
      </c>
      <c r="O54" s="95">
        <f t="shared" si="6"/>
        <v>0</v>
      </c>
      <c r="P54" s="96">
        <f t="shared" si="8"/>
        <v>0</v>
      </c>
      <c r="Q54" s="105">
        <f t="shared" si="9"/>
        <v>0</v>
      </c>
      <c r="R54" s="98">
        <f t="shared" si="7"/>
        <v>0</v>
      </c>
    </row>
    <row r="55" spans="2:18" s="5" customFormat="1" ht="18" customHeight="1">
      <c r="B55" s="99">
        <v>46</v>
      </c>
      <c r="C55" s="109"/>
      <c r="D55" s="108"/>
      <c r="E55" s="89">
        <v>12537.87</v>
      </c>
      <c r="F55" s="90">
        <v>0</v>
      </c>
      <c r="G55" s="91">
        <f t="shared" si="2"/>
        <v>0</v>
      </c>
      <c r="H55" s="89">
        <v>626.89</v>
      </c>
      <c r="I55" s="90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4">
        <f>(L55*N9)</f>
        <v>0</v>
      </c>
      <c r="O55" s="95">
        <f t="shared" si="6"/>
        <v>0</v>
      </c>
      <c r="P55" s="96">
        <f t="shared" si="8"/>
        <v>0</v>
      </c>
      <c r="Q55" s="105">
        <f t="shared" si="9"/>
        <v>0</v>
      </c>
      <c r="R55" s="98">
        <f t="shared" si="7"/>
        <v>0</v>
      </c>
    </row>
    <row r="56" spans="2:18" s="5" customFormat="1" ht="18" customHeight="1">
      <c r="B56" s="99">
        <v>47</v>
      </c>
      <c r="C56" s="109"/>
      <c r="D56" s="108"/>
      <c r="E56" s="89">
        <v>12537.87</v>
      </c>
      <c r="F56" s="90">
        <v>0</v>
      </c>
      <c r="G56" s="91">
        <f t="shared" si="2"/>
        <v>0</v>
      </c>
      <c r="H56" s="89">
        <v>626.89</v>
      </c>
      <c r="I56" s="90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4">
        <f>(L56*N9)</f>
        <v>0</v>
      </c>
      <c r="O56" s="95">
        <f t="shared" si="6"/>
        <v>0</v>
      </c>
      <c r="P56" s="96">
        <f t="shared" si="8"/>
        <v>0</v>
      </c>
      <c r="Q56" s="105">
        <f t="shared" si="9"/>
        <v>0</v>
      </c>
      <c r="R56" s="98">
        <f t="shared" si="7"/>
        <v>0</v>
      </c>
    </row>
    <row r="57" spans="2:18" s="5" customFormat="1" ht="18" customHeight="1">
      <c r="B57" s="99">
        <v>48</v>
      </c>
      <c r="C57" s="109"/>
      <c r="D57" s="108"/>
      <c r="E57" s="89">
        <v>12537.87</v>
      </c>
      <c r="F57" s="90">
        <v>0</v>
      </c>
      <c r="G57" s="91">
        <f t="shared" si="2"/>
        <v>0</v>
      </c>
      <c r="H57" s="89">
        <v>626.89</v>
      </c>
      <c r="I57" s="90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4">
        <f>(L57*N9)</f>
        <v>0</v>
      </c>
      <c r="O57" s="95">
        <f t="shared" si="6"/>
        <v>0</v>
      </c>
      <c r="P57" s="96">
        <f t="shared" si="8"/>
        <v>0</v>
      </c>
      <c r="Q57" s="105">
        <f t="shared" si="9"/>
        <v>0</v>
      </c>
      <c r="R57" s="98">
        <f t="shared" si="7"/>
        <v>0</v>
      </c>
    </row>
    <row r="58" spans="2:18" s="5" customFormat="1" ht="18" customHeight="1">
      <c r="B58" s="99">
        <v>49</v>
      </c>
      <c r="C58" s="109"/>
      <c r="D58" s="108"/>
      <c r="E58" s="89">
        <v>12537.87</v>
      </c>
      <c r="F58" s="90">
        <v>0</v>
      </c>
      <c r="G58" s="91">
        <f t="shared" si="2"/>
        <v>0</v>
      </c>
      <c r="H58" s="89">
        <v>626.89</v>
      </c>
      <c r="I58" s="90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4">
        <f>(L58*N9)</f>
        <v>0</v>
      </c>
      <c r="O58" s="95">
        <f t="shared" si="6"/>
        <v>0</v>
      </c>
      <c r="P58" s="96">
        <f t="shared" si="8"/>
        <v>0</v>
      </c>
      <c r="Q58" s="105">
        <f t="shared" si="9"/>
        <v>0</v>
      </c>
      <c r="R58" s="98">
        <f t="shared" si="7"/>
        <v>0</v>
      </c>
    </row>
    <row r="59" spans="2:18" s="5" customFormat="1" ht="18" customHeight="1">
      <c r="B59" s="99">
        <v>50</v>
      </c>
      <c r="C59" s="109"/>
      <c r="D59" s="108"/>
      <c r="E59" s="89">
        <v>12537.87</v>
      </c>
      <c r="F59" s="90">
        <v>0</v>
      </c>
      <c r="G59" s="91">
        <f t="shared" si="2"/>
        <v>0</v>
      </c>
      <c r="H59" s="89">
        <v>626.89</v>
      </c>
      <c r="I59" s="90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4">
        <f>(L59*N9)</f>
        <v>0</v>
      </c>
      <c r="O59" s="95">
        <f t="shared" si="6"/>
        <v>0</v>
      </c>
      <c r="P59" s="96">
        <f t="shared" si="8"/>
        <v>0</v>
      </c>
      <c r="Q59" s="105">
        <f t="shared" si="9"/>
        <v>0</v>
      </c>
      <c r="R59" s="98">
        <f t="shared" si="7"/>
        <v>0</v>
      </c>
    </row>
    <row r="60" spans="2:18" s="5" customFormat="1" ht="18" customHeight="1">
      <c r="B60" s="99">
        <v>51</v>
      </c>
      <c r="C60" s="109"/>
      <c r="D60" s="108"/>
      <c r="E60" s="89">
        <v>12537.87</v>
      </c>
      <c r="F60" s="90">
        <v>0</v>
      </c>
      <c r="G60" s="91">
        <f t="shared" si="2"/>
        <v>0</v>
      </c>
      <c r="H60" s="89">
        <v>626.89</v>
      </c>
      <c r="I60" s="90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4">
        <f>(L60*N9)</f>
        <v>0</v>
      </c>
      <c r="O60" s="95">
        <f t="shared" si="6"/>
        <v>0</v>
      </c>
      <c r="P60" s="96">
        <f t="shared" si="8"/>
        <v>0</v>
      </c>
      <c r="Q60" s="105">
        <f t="shared" si="9"/>
        <v>0</v>
      </c>
      <c r="R60" s="98">
        <f t="shared" si="7"/>
        <v>0</v>
      </c>
    </row>
    <row r="61" spans="2:18" s="5" customFormat="1" ht="18" customHeight="1">
      <c r="B61" s="99">
        <v>52</v>
      </c>
      <c r="C61" s="109"/>
      <c r="D61" s="108"/>
      <c r="E61" s="89">
        <v>12537.87</v>
      </c>
      <c r="F61" s="90">
        <v>0</v>
      </c>
      <c r="G61" s="91">
        <f t="shared" si="2"/>
        <v>0</v>
      </c>
      <c r="H61" s="89">
        <v>626.89</v>
      </c>
      <c r="I61" s="90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4">
        <f>(L61*N9)</f>
        <v>0</v>
      </c>
      <c r="O61" s="95">
        <f t="shared" si="6"/>
        <v>0</v>
      </c>
      <c r="P61" s="96">
        <f t="shared" si="8"/>
        <v>0</v>
      </c>
      <c r="Q61" s="105">
        <f t="shared" si="9"/>
        <v>0</v>
      </c>
      <c r="R61" s="98">
        <f t="shared" si="7"/>
        <v>0</v>
      </c>
    </row>
    <row r="62" spans="2:18" s="5" customFormat="1" ht="18" customHeight="1">
      <c r="B62" s="99">
        <v>53</v>
      </c>
      <c r="C62" s="109"/>
      <c r="D62" s="108"/>
      <c r="E62" s="89">
        <v>12537.87</v>
      </c>
      <c r="F62" s="90">
        <v>0</v>
      </c>
      <c r="G62" s="91">
        <f t="shared" si="2"/>
        <v>0</v>
      </c>
      <c r="H62" s="89">
        <v>626.89</v>
      </c>
      <c r="I62" s="90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4">
        <f>(L62*N9)</f>
        <v>0</v>
      </c>
      <c r="O62" s="95">
        <f t="shared" si="6"/>
        <v>0</v>
      </c>
      <c r="P62" s="96">
        <f t="shared" si="8"/>
        <v>0</v>
      </c>
      <c r="Q62" s="105">
        <f t="shared" si="9"/>
        <v>0</v>
      </c>
      <c r="R62" s="98">
        <f t="shared" si="7"/>
        <v>0</v>
      </c>
    </row>
    <row r="63" spans="2:18" s="5" customFormat="1" ht="18" customHeight="1">
      <c r="B63" s="99">
        <v>54</v>
      </c>
      <c r="C63" s="107"/>
      <c r="D63" s="108"/>
      <c r="E63" s="89">
        <v>12537.87</v>
      </c>
      <c r="F63" s="90">
        <v>0</v>
      </c>
      <c r="G63" s="91">
        <f t="shared" si="2"/>
        <v>0</v>
      </c>
      <c r="H63" s="89">
        <v>626.89</v>
      </c>
      <c r="I63" s="90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4">
        <f>(L63*N9)</f>
        <v>0</v>
      </c>
      <c r="O63" s="95">
        <f t="shared" si="6"/>
        <v>0</v>
      </c>
      <c r="P63" s="96">
        <f t="shared" si="8"/>
        <v>0</v>
      </c>
      <c r="Q63" s="105">
        <f t="shared" si="9"/>
        <v>0</v>
      </c>
      <c r="R63" s="98">
        <f t="shared" si="7"/>
        <v>0</v>
      </c>
    </row>
    <row r="64" spans="2:18" s="5" customFormat="1" ht="18" customHeight="1">
      <c r="B64" s="99">
        <v>55</v>
      </c>
      <c r="C64" s="107"/>
      <c r="D64" s="108"/>
      <c r="E64" s="89">
        <v>12537.87</v>
      </c>
      <c r="F64" s="90">
        <v>0</v>
      </c>
      <c r="G64" s="91">
        <f t="shared" si="2"/>
        <v>0</v>
      </c>
      <c r="H64" s="89">
        <v>626.89</v>
      </c>
      <c r="I64" s="90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4">
        <f>(L64*N9)</f>
        <v>0</v>
      </c>
      <c r="O64" s="95">
        <f t="shared" si="6"/>
        <v>0</v>
      </c>
      <c r="P64" s="96">
        <f t="shared" si="8"/>
        <v>0</v>
      </c>
      <c r="Q64" s="105">
        <f t="shared" si="9"/>
        <v>0</v>
      </c>
      <c r="R64" s="98">
        <f t="shared" si="7"/>
        <v>0</v>
      </c>
    </row>
    <row r="65" spans="2:18" s="5" customFormat="1" ht="18" customHeight="1">
      <c r="B65" s="99">
        <v>56</v>
      </c>
      <c r="C65" s="107"/>
      <c r="D65" s="108"/>
      <c r="E65" s="89">
        <v>12537.87</v>
      </c>
      <c r="F65" s="90">
        <v>0</v>
      </c>
      <c r="G65" s="91">
        <f t="shared" si="2"/>
        <v>0</v>
      </c>
      <c r="H65" s="89">
        <v>626.89</v>
      </c>
      <c r="I65" s="90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4">
        <f>(L65*N9)</f>
        <v>0</v>
      </c>
      <c r="O65" s="95">
        <f t="shared" si="6"/>
        <v>0</v>
      </c>
      <c r="P65" s="96">
        <f t="shared" si="8"/>
        <v>0</v>
      </c>
      <c r="Q65" s="105">
        <f t="shared" si="9"/>
        <v>0</v>
      </c>
      <c r="R65" s="98">
        <f t="shared" si="7"/>
        <v>0</v>
      </c>
    </row>
    <row r="66" spans="2:18" s="5" customFormat="1" ht="18" customHeight="1">
      <c r="B66" s="99">
        <v>57</v>
      </c>
      <c r="C66" s="107"/>
      <c r="D66" s="108"/>
      <c r="E66" s="89">
        <v>12537.87</v>
      </c>
      <c r="F66" s="90">
        <v>0</v>
      </c>
      <c r="G66" s="91">
        <f t="shared" si="2"/>
        <v>0</v>
      </c>
      <c r="H66" s="89">
        <v>626.89</v>
      </c>
      <c r="I66" s="90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4">
        <f>(L66*N9)</f>
        <v>0</v>
      </c>
      <c r="O66" s="95">
        <f t="shared" si="6"/>
        <v>0</v>
      </c>
      <c r="P66" s="96">
        <f t="shared" si="8"/>
        <v>0</v>
      </c>
      <c r="Q66" s="105">
        <f t="shared" si="9"/>
        <v>0</v>
      </c>
      <c r="R66" s="98">
        <f t="shared" si="7"/>
        <v>0</v>
      </c>
    </row>
    <row r="67" spans="2:18" s="5" customFormat="1" ht="18" customHeight="1">
      <c r="B67" s="99">
        <v>58</v>
      </c>
      <c r="C67" s="107"/>
      <c r="D67" s="108"/>
      <c r="E67" s="89">
        <v>12537.87</v>
      </c>
      <c r="F67" s="90">
        <v>0</v>
      </c>
      <c r="G67" s="91">
        <f t="shared" si="2"/>
        <v>0</v>
      </c>
      <c r="H67" s="89">
        <v>626.89</v>
      </c>
      <c r="I67" s="90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4">
        <f>(L67*N9)</f>
        <v>0</v>
      </c>
      <c r="O67" s="95">
        <f t="shared" si="6"/>
        <v>0</v>
      </c>
      <c r="P67" s="96">
        <f t="shared" si="8"/>
        <v>0</v>
      </c>
      <c r="Q67" s="105">
        <f t="shared" si="9"/>
        <v>0</v>
      </c>
      <c r="R67" s="98">
        <f t="shared" si="7"/>
        <v>0</v>
      </c>
    </row>
    <row r="68" spans="2:18" s="5" customFormat="1" ht="18" customHeight="1">
      <c r="B68" s="99">
        <v>59</v>
      </c>
      <c r="C68" s="107"/>
      <c r="D68" s="108"/>
      <c r="E68" s="89">
        <v>12537.87</v>
      </c>
      <c r="F68" s="90">
        <v>0</v>
      </c>
      <c r="G68" s="91">
        <f t="shared" si="2"/>
        <v>0</v>
      </c>
      <c r="H68" s="89">
        <v>626.89</v>
      </c>
      <c r="I68" s="90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4">
        <f>(L68*N9)</f>
        <v>0</v>
      </c>
      <c r="O68" s="95">
        <f t="shared" si="6"/>
        <v>0</v>
      </c>
      <c r="P68" s="96">
        <f t="shared" si="8"/>
        <v>0</v>
      </c>
      <c r="Q68" s="105">
        <f t="shared" si="9"/>
        <v>0</v>
      </c>
      <c r="R68" s="98">
        <f t="shared" si="7"/>
        <v>0</v>
      </c>
    </row>
    <row r="69" spans="2:18" s="5" customFormat="1" ht="18" customHeight="1">
      <c r="B69" s="99">
        <v>60</v>
      </c>
      <c r="C69" s="107"/>
      <c r="D69" s="108"/>
      <c r="E69" s="89">
        <v>12537.87</v>
      </c>
      <c r="F69" s="90">
        <v>0</v>
      </c>
      <c r="G69" s="91">
        <f t="shared" si="2"/>
        <v>0</v>
      </c>
      <c r="H69" s="89">
        <v>626.89</v>
      </c>
      <c r="I69" s="90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4">
        <f>(L69*N9)</f>
        <v>0</v>
      </c>
      <c r="O69" s="95">
        <f t="shared" si="6"/>
        <v>0</v>
      </c>
      <c r="P69" s="96">
        <f t="shared" si="8"/>
        <v>0</v>
      </c>
      <c r="Q69" s="105">
        <f t="shared" si="9"/>
        <v>0</v>
      </c>
      <c r="R69" s="98">
        <f t="shared" si="7"/>
        <v>0</v>
      </c>
    </row>
    <row r="70" spans="2:18" s="5" customFormat="1" ht="18" customHeight="1">
      <c r="B70" s="99">
        <v>61</v>
      </c>
      <c r="C70" s="107"/>
      <c r="D70" s="108"/>
      <c r="E70" s="89">
        <v>12537.87</v>
      </c>
      <c r="F70" s="90">
        <v>0</v>
      </c>
      <c r="G70" s="91">
        <f t="shared" si="2"/>
        <v>0</v>
      </c>
      <c r="H70" s="89">
        <v>626.89</v>
      </c>
      <c r="I70" s="90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4">
        <f>(L70*N9)</f>
        <v>0</v>
      </c>
      <c r="O70" s="95">
        <f t="shared" si="6"/>
        <v>0</v>
      </c>
      <c r="P70" s="96">
        <f t="shared" si="8"/>
        <v>0</v>
      </c>
      <c r="Q70" s="105">
        <f t="shared" si="9"/>
        <v>0</v>
      </c>
      <c r="R70" s="98">
        <f t="shared" si="7"/>
        <v>0</v>
      </c>
    </row>
    <row r="71" spans="2:18" s="5" customFormat="1" ht="18" customHeight="1">
      <c r="B71" s="99">
        <v>62</v>
      </c>
      <c r="C71" s="107"/>
      <c r="D71" s="108"/>
      <c r="E71" s="89">
        <v>12537.87</v>
      </c>
      <c r="F71" s="90">
        <v>0</v>
      </c>
      <c r="G71" s="91">
        <f t="shared" si="2"/>
        <v>0</v>
      </c>
      <c r="H71" s="89">
        <v>626.89</v>
      </c>
      <c r="I71" s="90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4">
        <f>(L71*N9)</f>
        <v>0</v>
      </c>
      <c r="O71" s="95">
        <f t="shared" si="6"/>
        <v>0</v>
      </c>
      <c r="P71" s="96">
        <f t="shared" si="8"/>
        <v>0</v>
      </c>
      <c r="Q71" s="105">
        <f t="shared" si="9"/>
        <v>0</v>
      </c>
      <c r="R71" s="98">
        <f t="shared" si="7"/>
        <v>0</v>
      </c>
    </row>
    <row r="72" spans="2:18" s="5" customFormat="1" ht="18" customHeight="1">
      <c r="B72" s="110">
        <v>63</v>
      </c>
      <c r="C72" s="107"/>
      <c r="D72" s="111"/>
      <c r="E72" s="89">
        <v>12537.87</v>
      </c>
      <c r="F72" s="90">
        <v>0</v>
      </c>
      <c r="G72" s="91">
        <f t="shared" si="2"/>
        <v>0</v>
      </c>
      <c r="H72" s="89">
        <v>626.89</v>
      </c>
      <c r="I72" s="90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4">
        <f>(L72*N9)</f>
        <v>0</v>
      </c>
      <c r="O72" s="95">
        <f t="shared" si="6"/>
        <v>0</v>
      </c>
      <c r="P72" s="96">
        <f t="shared" si="8"/>
        <v>0</v>
      </c>
      <c r="Q72" s="105">
        <f t="shared" si="9"/>
        <v>0</v>
      </c>
      <c r="R72" s="98">
        <f t="shared" si="7"/>
        <v>0</v>
      </c>
    </row>
    <row r="73" spans="2:18" s="5" customFormat="1" ht="18" customHeight="1">
      <c r="B73" s="110">
        <v>64</v>
      </c>
      <c r="C73" s="107"/>
      <c r="D73" s="111"/>
      <c r="E73" s="89">
        <v>12537.87</v>
      </c>
      <c r="F73" s="90">
        <v>0</v>
      </c>
      <c r="G73" s="91">
        <f t="shared" si="2"/>
        <v>0</v>
      </c>
      <c r="H73" s="89">
        <v>626.89</v>
      </c>
      <c r="I73" s="90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4">
        <f>(L73*N9)</f>
        <v>0</v>
      </c>
      <c r="O73" s="95">
        <f t="shared" si="6"/>
        <v>0</v>
      </c>
      <c r="P73" s="96">
        <f t="shared" si="8"/>
        <v>0</v>
      </c>
      <c r="Q73" s="105">
        <f t="shared" si="9"/>
        <v>0</v>
      </c>
      <c r="R73" s="98">
        <f t="shared" si="7"/>
        <v>0</v>
      </c>
    </row>
    <row r="74" spans="2:18" s="5" customFormat="1" ht="18" customHeight="1">
      <c r="B74" s="110">
        <v>65</v>
      </c>
      <c r="C74" s="107"/>
      <c r="D74" s="111"/>
      <c r="E74" s="89">
        <v>12537.87</v>
      </c>
      <c r="F74" s="90">
        <v>0</v>
      </c>
      <c r="G74" s="91">
        <f t="shared" si="2"/>
        <v>0</v>
      </c>
      <c r="H74" s="89">
        <v>626.89</v>
      </c>
      <c r="I74" s="90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4">
        <f>(L74*N9)</f>
        <v>0</v>
      </c>
      <c r="O74" s="95">
        <f t="shared" si="6"/>
        <v>0</v>
      </c>
      <c r="P74" s="96">
        <f t="shared" ref="P74:P105" si="10">(L74-O74)</f>
        <v>0</v>
      </c>
      <c r="Q74" s="105">
        <f t="shared" ref="Q74:Q109" si="11">SUM(G74+J74)*5%</f>
        <v>0</v>
      </c>
      <c r="R74" s="98">
        <f t="shared" si="7"/>
        <v>0</v>
      </c>
    </row>
    <row r="75" spans="2:18" s="5" customFormat="1" ht="18" customHeight="1">
      <c r="B75" s="110">
        <v>66</v>
      </c>
      <c r="C75" s="107"/>
      <c r="D75" s="111"/>
      <c r="E75" s="89">
        <v>12537.87</v>
      </c>
      <c r="F75" s="90">
        <v>0</v>
      </c>
      <c r="G75" s="91">
        <f t="shared" ref="G75:G109" si="12">(E75*F75)</f>
        <v>0</v>
      </c>
      <c r="H75" s="89">
        <v>626.89</v>
      </c>
      <c r="I75" s="90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4">
        <f>(L75*N9)</f>
        <v>0</v>
      </c>
      <c r="O75" s="95">
        <f t="shared" ref="O75:O109" si="16">SUM(M75+N75)</f>
        <v>0</v>
      </c>
      <c r="P75" s="96">
        <f t="shared" si="10"/>
        <v>0</v>
      </c>
      <c r="Q75" s="105">
        <f t="shared" si="11"/>
        <v>0</v>
      </c>
      <c r="R75" s="98">
        <f t="shared" ref="R75:R109" si="17">Q75/12</f>
        <v>0</v>
      </c>
    </row>
    <row r="76" spans="2:18" s="5" customFormat="1" ht="18" customHeight="1">
      <c r="B76" s="110">
        <v>67</v>
      </c>
      <c r="C76" s="107"/>
      <c r="D76" s="111"/>
      <c r="E76" s="89">
        <v>12537.87</v>
      </c>
      <c r="F76" s="90">
        <v>0</v>
      </c>
      <c r="G76" s="91">
        <f t="shared" si="12"/>
        <v>0</v>
      </c>
      <c r="H76" s="89">
        <v>626.89</v>
      </c>
      <c r="I76" s="90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4">
        <f>(L76*N9)</f>
        <v>0</v>
      </c>
      <c r="O76" s="95">
        <f t="shared" si="16"/>
        <v>0</v>
      </c>
      <c r="P76" s="96">
        <f t="shared" si="10"/>
        <v>0</v>
      </c>
      <c r="Q76" s="105">
        <f t="shared" si="11"/>
        <v>0</v>
      </c>
      <c r="R76" s="98">
        <f t="shared" si="17"/>
        <v>0</v>
      </c>
    </row>
    <row r="77" spans="2:18" s="5" customFormat="1" ht="18" customHeight="1">
      <c r="B77" s="110">
        <v>68</v>
      </c>
      <c r="C77" s="107"/>
      <c r="D77" s="111"/>
      <c r="E77" s="89">
        <v>12537.87</v>
      </c>
      <c r="F77" s="90">
        <v>0</v>
      </c>
      <c r="G77" s="91">
        <f t="shared" si="12"/>
        <v>0</v>
      </c>
      <c r="H77" s="89">
        <v>626.89</v>
      </c>
      <c r="I77" s="90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4">
        <f>(L77*N9)</f>
        <v>0</v>
      </c>
      <c r="O77" s="95">
        <f t="shared" si="16"/>
        <v>0</v>
      </c>
      <c r="P77" s="96">
        <f t="shared" si="10"/>
        <v>0</v>
      </c>
      <c r="Q77" s="105">
        <f t="shared" si="11"/>
        <v>0</v>
      </c>
      <c r="R77" s="98">
        <f t="shared" si="17"/>
        <v>0</v>
      </c>
    </row>
    <row r="78" spans="2:18" s="5" customFormat="1" ht="18" customHeight="1">
      <c r="B78" s="110">
        <v>69</v>
      </c>
      <c r="C78" s="107"/>
      <c r="D78" s="111"/>
      <c r="E78" s="89">
        <v>12537.87</v>
      </c>
      <c r="F78" s="90">
        <v>0</v>
      </c>
      <c r="G78" s="91">
        <f t="shared" si="12"/>
        <v>0</v>
      </c>
      <c r="H78" s="89">
        <v>626.89</v>
      </c>
      <c r="I78" s="90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4">
        <f>(L78*N9)</f>
        <v>0</v>
      </c>
      <c r="O78" s="95">
        <f t="shared" si="16"/>
        <v>0</v>
      </c>
      <c r="P78" s="96">
        <f t="shared" si="10"/>
        <v>0</v>
      </c>
      <c r="Q78" s="105">
        <f t="shared" si="11"/>
        <v>0</v>
      </c>
      <c r="R78" s="98">
        <f t="shared" si="17"/>
        <v>0</v>
      </c>
    </row>
    <row r="79" spans="2:18" s="5" customFormat="1" ht="18" customHeight="1">
      <c r="B79" s="110">
        <v>70</v>
      </c>
      <c r="C79" s="107"/>
      <c r="D79" s="111"/>
      <c r="E79" s="89">
        <v>12537.87</v>
      </c>
      <c r="F79" s="90">
        <v>0</v>
      </c>
      <c r="G79" s="91">
        <f t="shared" si="12"/>
        <v>0</v>
      </c>
      <c r="H79" s="89">
        <v>626.89</v>
      </c>
      <c r="I79" s="90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4">
        <f>(L79*N9)</f>
        <v>0</v>
      </c>
      <c r="O79" s="95">
        <f t="shared" si="16"/>
        <v>0</v>
      </c>
      <c r="P79" s="96">
        <f t="shared" si="10"/>
        <v>0</v>
      </c>
      <c r="Q79" s="105">
        <f t="shared" si="11"/>
        <v>0</v>
      </c>
      <c r="R79" s="98">
        <f t="shared" si="17"/>
        <v>0</v>
      </c>
    </row>
    <row r="80" spans="2:18" s="5" customFormat="1" ht="18" customHeight="1">
      <c r="B80" s="110">
        <v>71</v>
      </c>
      <c r="C80" s="107"/>
      <c r="D80" s="111"/>
      <c r="E80" s="89">
        <v>12537.87</v>
      </c>
      <c r="F80" s="90">
        <v>0</v>
      </c>
      <c r="G80" s="91">
        <f t="shared" si="12"/>
        <v>0</v>
      </c>
      <c r="H80" s="89">
        <v>626.89</v>
      </c>
      <c r="I80" s="90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4">
        <f>(L80*N9)</f>
        <v>0</v>
      </c>
      <c r="O80" s="95">
        <f t="shared" si="16"/>
        <v>0</v>
      </c>
      <c r="P80" s="96">
        <f t="shared" si="10"/>
        <v>0</v>
      </c>
      <c r="Q80" s="105">
        <f t="shared" si="11"/>
        <v>0</v>
      </c>
      <c r="R80" s="98">
        <f t="shared" si="17"/>
        <v>0</v>
      </c>
    </row>
    <row r="81" spans="2:18" s="5" customFormat="1" ht="18" customHeight="1">
      <c r="B81" s="110">
        <v>72</v>
      </c>
      <c r="C81" s="107"/>
      <c r="D81" s="111"/>
      <c r="E81" s="89">
        <v>12537.87</v>
      </c>
      <c r="F81" s="90">
        <v>0</v>
      </c>
      <c r="G81" s="91">
        <f t="shared" si="12"/>
        <v>0</v>
      </c>
      <c r="H81" s="89">
        <v>626.89</v>
      </c>
      <c r="I81" s="90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4">
        <f>(L81*N9)</f>
        <v>0</v>
      </c>
      <c r="O81" s="95">
        <f t="shared" si="16"/>
        <v>0</v>
      </c>
      <c r="P81" s="96">
        <f t="shared" si="10"/>
        <v>0</v>
      </c>
      <c r="Q81" s="105">
        <f t="shared" si="11"/>
        <v>0</v>
      </c>
      <c r="R81" s="98">
        <f t="shared" si="17"/>
        <v>0</v>
      </c>
    </row>
    <row r="82" spans="2:18" s="5" customFormat="1" ht="18" customHeight="1">
      <c r="B82" s="110">
        <v>73</v>
      </c>
      <c r="C82" s="107"/>
      <c r="D82" s="111"/>
      <c r="E82" s="89">
        <v>12537.87</v>
      </c>
      <c r="F82" s="90">
        <v>0</v>
      </c>
      <c r="G82" s="91">
        <f t="shared" si="12"/>
        <v>0</v>
      </c>
      <c r="H82" s="89">
        <v>626.89</v>
      </c>
      <c r="I82" s="90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4">
        <f>(L82*N9)</f>
        <v>0</v>
      </c>
      <c r="O82" s="95">
        <f t="shared" si="16"/>
        <v>0</v>
      </c>
      <c r="P82" s="96">
        <f t="shared" si="10"/>
        <v>0</v>
      </c>
      <c r="Q82" s="105">
        <f t="shared" si="11"/>
        <v>0</v>
      </c>
      <c r="R82" s="98">
        <f t="shared" si="17"/>
        <v>0</v>
      </c>
    </row>
    <row r="83" spans="2:18" s="5" customFormat="1" ht="18" customHeight="1">
      <c r="B83" s="110">
        <v>74</v>
      </c>
      <c r="C83" s="107"/>
      <c r="D83" s="111"/>
      <c r="E83" s="89">
        <v>12537.87</v>
      </c>
      <c r="F83" s="90">
        <v>0</v>
      </c>
      <c r="G83" s="91">
        <f t="shared" si="12"/>
        <v>0</v>
      </c>
      <c r="H83" s="89">
        <v>626.89</v>
      </c>
      <c r="I83" s="90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4">
        <f>(L83*N9)</f>
        <v>0</v>
      </c>
      <c r="O83" s="95">
        <f t="shared" si="16"/>
        <v>0</v>
      </c>
      <c r="P83" s="96">
        <f t="shared" si="10"/>
        <v>0</v>
      </c>
      <c r="Q83" s="105">
        <f t="shared" si="11"/>
        <v>0</v>
      </c>
      <c r="R83" s="98">
        <f t="shared" si="17"/>
        <v>0</v>
      </c>
    </row>
    <row r="84" spans="2:18" s="5" customFormat="1" ht="18" customHeight="1">
      <c r="B84" s="110">
        <v>75</v>
      </c>
      <c r="C84" s="107"/>
      <c r="D84" s="111"/>
      <c r="E84" s="89">
        <v>12537.87</v>
      </c>
      <c r="F84" s="90">
        <v>0</v>
      </c>
      <c r="G84" s="91">
        <f t="shared" si="12"/>
        <v>0</v>
      </c>
      <c r="H84" s="89">
        <v>626.89</v>
      </c>
      <c r="I84" s="90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4">
        <f>(L84*N9)</f>
        <v>0</v>
      </c>
      <c r="O84" s="95">
        <f t="shared" si="16"/>
        <v>0</v>
      </c>
      <c r="P84" s="96">
        <f t="shared" si="10"/>
        <v>0</v>
      </c>
      <c r="Q84" s="105">
        <f t="shared" si="11"/>
        <v>0</v>
      </c>
      <c r="R84" s="98">
        <f t="shared" si="17"/>
        <v>0</v>
      </c>
    </row>
    <row r="85" spans="2:18" s="5" customFormat="1" ht="18" customHeight="1">
      <c r="B85" s="110">
        <v>76</v>
      </c>
      <c r="C85" s="112"/>
      <c r="D85" s="111"/>
      <c r="E85" s="89">
        <v>12537.87</v>
      </c>
      <c r="F85" s="90">
        <v>0</v>
      </c>
      <c r="G85" s="91">
        <f t="shared" si="12"/>
        <v>0</v>
      </c>
      <c r="H85" s="89">
        <v>626.89</v>
      </c>
      <c r="I85" s="90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4">
        <f>(L85*N9)</f>
        <v>0</v>
      </c>
      <c r="O85" s="95">
        <f t="shared" si="16"/>
        <v>0</v>
      </c>
      <c r="P85" s="96">
        <f t="shared" si="10"/>
        <v>0</v>
      </c>
      <c r="Q85" s="105">
        <f t="shared" si="11"/>
        <v>0</v>
      </c>
      <c r="R85" s="98">
        <f t="shared" si="17"/>
        <v>0</v>
      </c>
    </row>
    <row r="86" spans="2:18" s="5" customFormat="1" ht="18" customHeight="1">
      <c r="B86" s="110">
        <v>77</v>
      </c>
      <c r="C86" s="112"/>
      <c r="D86" s="111"/>
      <c r="E86" s="89">
        <v>12537.87</v>
      </c>
      <c r="F86" s="90">
        <v>0</v>
      </c>
      <c r="G86" s="91">
        <f t="shared" si="12"/>
        <v>0</v>
      </c>
      <c r="H86" s="89">
        <v>626.89</v>
      </c>
      <c r="I86" s="90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4">
        <f>(L86*N9)</f>
        <v>0</v>
      </c>
      <c r="O86" s="95">
        <f t="shared" si="16"/>
        <v>0</v>
      </c>
      <c r="P86" s="96">
        <f t="shared" si="10"/>
        <v>0</v>
      </c>
      <c r="Q86" s="105">
        <f t="shared" si="11"/>
        <v>0</v>
      </c>
      <c r="R86" s="98">
        <f t="shared" si="17"/>
        <v>0</v>
      </c>
    </row>
    <row r="87" spans="2:18" s="5" customFormat="1" ht="18" customHeight="1">
      <c r="B87" s="110">
        <v>78</v>
      </c>
      <c r="C87" s="112"/>
      <c r="D87" s="111"/>
      <c r="E87" s="89">
        <v>12537.87</v>
      </c>
      <c r="F87" s="90">
        <v>0</v>
      </c>
      <c r="G87" s="91">
        <f t="shared" si="12"/>
        <v>0</v>
      </c>
      <c r="H87" s="89">
        <v>626.89</v>
      </c>
      <c r="I87" s="90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4">
        <f>(L87*N9)</f>
        <v>0</v>
      </c>
      <c r="O87" s="95">
        <f t="shared" si="16"/>
        <v>0</v>
      </c>
      <c r="P87" s="96">
        <f t="shared" si="10"/>
        <v>0</v>
      </c>
      <c r="Q87" s="105">
        <f t="shared" si="11"/>
        <v>0</v>
      </c>
      <c r="R87" s="98">
        <f t="shared" si="17"/>
        <v>0</v>
      </c>
    </row>
    <row r="88" spans="2:18" s="5" customFormat="1" ht="18" customHeight="1">
      <c r="B88" s="110">
        <v>79</v>
      </c>
      <c r="C88" s="112"/>
      <c r="D88" s="111"/>
      <c r="E88" s="89">
        <v>12537.87</v>
      </c>
      <c r="F88" s="90">
        <v>0</v>
      </c>
      <c r="G88" s="91">
        <f t="shared" si="12"/>
        <v>0</v>
      </c>
      <c r="H88" s="89">
        <v>626.89</v>
      </c>
      <c r="I88" s="90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4">
        <f>(L88*N9)</f>
        <v>0</v>
      </c>
      <c r="O88" s="95">
        <f t="shared" si="16"/>
        <v>0</v>
      </c>
      <c r="P88" s="96">
        <f t="shared" si="10"/>
        <v>0</v>
      </c>
      <c r="Q88" s="105">
        <f t="shared" si="11"/>
        <v>0</v>
      </c>
      <c r="R88" s="98">
        <f t="shared" si="17"/>
        <v>0</v>
      </c>
    </row>
    <row r="89" spans="2:18" s="5" customFormat="1" ht="18" customHeight="1">
      <c r="B89" s="110">
        <v>80</v>
      </c>
      <c r="C89" s="112"/>
      <c r="D89" s="111"/>
      <c r="E89" s="89">
        <v>12537.87</v>
      </c>
      <c r="F89" s="90">
        <v>0</v>
      </c>
      <c r="G89" s="91">
        <f t="shared" si="12"/>
        <v>0</v>
      </c>
      <c r="H89" s="89">
        <v>626.89</v>
      </c>
      <c r="I89" s="90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4">
        <f>(L89*N9)</f>
        <v>0</v>
      </c>
      <c r="O89" s="95">
        <f t="shared" si="16"/>
        <v>0</v>
      </c>
      <c r="P89" s="96">
        <f t="shared" si="10"/>
        <v>0</v>
      </c>
      <c r="Q89" s="105">
        <f t="shared" si="11"/>
        <v>0</v>
      </c>
      <c r="R89" s="98">
        <f t="shared" si="17"/>
        <v>0</v>
      </c>
    </row>
    <row r="90" spans="2:18" s="5" customFormat="1" ht="18" customHeight="1">
      <c r="B90" s="110">
        <v>81</v>
      </c>
      <c r="C90" s="112"/>
      <c r="D90" s="111"/>
      <c r="E90" s="89">
        <v>12537.87</v>
      </c>
      <c r="F90" s="90">
        <v>0</v>
      </c>
      <c r="G90" s="91">
        <f t="shared" si="12"/>
        <v>0</v>
      </c>
      <c r="H90" s="89">
        <v>626.89</v>
      </c>
      <c r="I90" s="90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4">
        <f>(L90*N9)</f>
        <v>0</v>
      </c>
      <c r="O90" s="95">
        <f t="shared" si="16"/>
        <v>0</v>
      </c>
      <c r="P90" s="96">
        <f t="shared" si="10"/>
        <v>0</v>
      </c>
      <c r="Q90" s="105">
        <f t="shared" si="11"/>
        <v>0</v>
      </c>
      <c r="R90" s="98">
        <f t="shared" si="17"/>
        <v>0</v>
      </c>
    </row>
    <row r="91" spans="2:18" s="5" customFormat="1" ht="18" customHeight="1">
      <c r="B91" s="110">
        <v>82</v>
      </c>
      <c r="C91" s="112"/>
      <c r="D91" s="111"/>
      <c r="E91" s="89">
        <v>12537.87</v>
      </c>
      <c r="F91" s="90">
        <v>0</v>
      </c>
      <c r="G91" s="91">
        <f t="shared" si="12"/>
        <v>0</v>
      </c>
      <c r="H91" s="89">
        <v>626.89</v>
      </c>
      <c r="I91" s="90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4">
        <f>(L91*N9)</f>
        <v>0</v>
      </c>
      <c r="O91" s="95">
        <f t="shared" si="16"/>
        <v>0</v>
      </c>
      <c r="P91" s="96">
        <f t="shared" si="10"/>
        <v>0</v>
      </c>
      <c r="Q91" s="105">
        <f t="shared" si="11"/>
        <v>0</v>
      </c>
      <c r="R91" s="98">
        <f t="shared" si="17"/>
        <v>0</v>
      </c>
    </row>
    <row r="92" spans="2:18" s="5" customFormat="1" ht="18" customHeight="1">
      <c r="B92" s="110">
        <v>83</v>
      </c>
      <c r="C92" s="112"/>
      <c r="D92" s="111"/>
      <c r="E92" s="89">
        <v>12537.87</v>
      </c>
      <c r="F92" s="90">
        <v>0</v>
      </c>
      <c r="G92" s="91">
        <f t="shared" si="12"/>
        <v>0</v>
      </c>
      <c r="H92" s="89">
        <v>626.89</v>
      </c>
      <c r="I92" s="90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4">
        <f>(L92*N9)</f>
        <v>0</v>
      </c>
      <c r="O92" s="95">
        <f t="shared" si="16"/>
        <v>0</v>
      </c>
      <c r="P92" s="96">
        <f t="shared" si="10"/>
        <v>0</v>
      </c>
      <c r="Q92" s="105">
        <f t="shared" si="11"/>
        <v>0</v>
      </c>
      <c r="R92" s="98">
        <f t="shared" si="17"/>
        <v>0</v>
      </c>
    </row>
    <row r="93" spans="2:18" s="5" customFormat="1" ht="18" customHeight="1">
      <c r="B93" s="110">
        <v>84</v>
      </c>
      <c r="C93" s="112"/>
      <c r="D93" s="111"/>
      <c r="E93" s="89">
        <v>12537.87</v>
      </c>
      <c r="F93" s="90">
        <v>0</v>
      </c>
      <c r="G93" s="91">
        <f t="shared" si="12"/>
        <v>0</v>
      </c>
      <c r="H93" s="89">
        <v>626.89</v>
      </c>
      <c r="I93" s="90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4">
        <f>(L93*N9)</f>
        <v>0</v>
      </c>
      <c r="O93" s="95">
        <f t="shared" si="16"/>
        <v>0</v>
      </c>
      <c r="P93" s="96">
        <f t="shared" si="10"/>
        <v>0</v>
      </c>
      <c r="Q93" s="105">
        <f t="shared" si="11"/>
        <v>0</v>
      </c>
      <c r="R93" s="98">
        <f t="shared" si="17"/>
        <v>0</v>
      </c>
    </row>
    <row r="94" spans="2:18" s="5" customFormat="1" ht="18" customHeight="1">
      <c r="B94" s="110">
        <v>85</v>
      </c>
      <c r="C94" s="112"/>
      <c r="D94" s="111"/>
      <c r="E94" s="89">
        <v>12537.87</v>
      </c>
      <c r="F94" s="90">
        <v>0</v>
      </c>
      <c r="G94" s="91">
        <f t="shared" si="12"/>
        <v>0</v>
      </c>
      <c r="H94" s="89">
        <v>626.89</v>
      </c>
      <c r="I94" s="90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4">
        <f>(L94*N9)</f>
        <v>0</v>
      </c>
      <c r="O94" s="95">
        <f t="shared" si="16"/>
        <v>0</v>
      </c>
      <c r="P94" s="96">
        <f t="shared" si="10"/>
        <v>0</v>
      </c>
      <c r="Q94" s="105">
        <f t="shared" si="11"/>
        <v>0</v>
      </c>
      <c r="R94" s="98">
        <f t="shared" si="17"/>
        <v>0</v>
      </c>
    </row>
    <row r="95" spans="2:18" s="5" customFormat="1" ht="18" customHeight="1">
      <c r="B95" s="110">
        <v>86</v>
      </c>
      <c r="C95" s="112"/>
      <c r="D95" s="111"/>
      <c r="E95" s="89">
        <v>12537.87</v>
      </c>
      <c r="F95" s="90">
        <v>0</v>
      </c>
      <c r="G95" s="91">
        <f t="shared" si="12"/>
        <v>0</v>
      </c>
      <c r="H95" s="89">
        <v>626.89</v>
      </c>
      <c r="I95" s="90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4">
        <f>(L95*N9)</f>
        <v>0</v>
      </c>
      <c r="O95" s="95">
        <f t="shared" si="16"/>
        <v>0</v>
      </c>
      <c r="P95" s="96">
        <f t="shared" si="10"/>
        <v>0</v>
      </c>
      <c r="Q95" s="105">
        <f t="shared" si="11"/>
        <v>0</v>
      </c>
      <c r="R95" s="98">
        <f t="shared" si="17"/>
        <v>0</v>
      </c>
    </row>
    <row r="96" spans="2:18" s="5" customFormat="1" ht="18" customHeight="1">
      <c r="B96" s="110">
        <v>87</v>
      </c>
      <c r="C96" s="112"/>
      <c r="D96" s="111"/>
      <c r="E96" s="89">
        <v>12537.87</v>
      </c>
      <c r="F96" s="90">
        <v>0</v>
      </c>
      <c r="G96" s="91">
        <f t="shared" si="12"/>
        <v>0</v>
      </c>
      <c r="H96" s="89">
        <v>626.89</v>
      </c>
      <c r="I96" s="90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4">
        <f>(L96*N9)</f>
        <v>0</v>
      </c>
      <c r="O96" s="95">
        <f t="shared" si="16"/>
        <v>0</v>
      </c>
      <c r="P96" s="96">
        <f t="shared" si="10"/>
        <v>0</v>
      </c>
      <c r="Q96" s="105">
        <f t="shared" si="11"/>
        <v>0</v>
      </c>
      <c r="R96" s="98">
        <f t="shared" si="17"/>
        <v>0</v>
      </c>
    </row>
    <row r="97" spans="2:18" s="5" customFormat="1" ht="18" customHeight="1">
      <c r="B97" s="110">
        <v>88</v>
      </c>
      <c r="C97" s="112"/>
      <c r="D97" s="111"/>
      <c r="E97" s="89">
        <v>12537.87</v>
      </c>
      <c r="F97" s="90">
        <v>0</v>
      </c>
      <c r="G97" s="91">
        <f t="shared" si="12"/>
        <v>0</v>
      </c>
      <c r="H97" s="89">
        <v>626.89</v>
      </c>
      <c r="I97" s="90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4">
        <f>(L97*N9)</f>
        <v>0</v>
      </c>
      <c r="O97" s="95">
        <f t="shared" si="16"/>
        <v>0</v>
      </c>
      <c r="P97" s="96">
        <f t="shared" si="10"/>
        <v>0</v>
      </c>
      <c r="Q97" s="105">
        <f t="shared" si="11"/>
        <v>0</v>
      </c>
      <c r="R97" s="98">
        <f t="shared" si="17"/>
        <v>0</v>
      </c>
    </row>
    <row r="98" spans="2:18" s="5" customFormat="1" ht="18" customHeight="1">
      <c r="B98" s="110">
        <v>89</v>
      </c>
      <c r="C98" s="112"/>
      <c r="D98" s="111"/>
      <c r="E98" s="89">
        <v>12537.87</v>
      </c>
      <c r="F98" s="90">
        <v>0</v>
      </c>
      <c r="G98" s="91">
        <f t="shared" si="12"/>
        <v>0</v>
      </c>
      <c r="H98" s="89">
        <v>626.89</v>
      </c>
      <c r="I98" s="90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4">
        <f>(L98*N9)</f>
        <v>0</v>
      </c>
      <c r="O98" s="95">
        <f t="shared" si="16"/>
        <v>0</v>
      </c>
      <c r="P98" s="96">
        <f t="shared" si="10"/>
        <v>0</v>
      </c>
      <c r="Q98" s="105">
        <f t="shared" si="11"/>
        <v>0</v>
      </c>
      <c r="R98" s="98">
        <f t="shared" si="17"/>
        <v>0</v>
      </c>
    </row>
    <row r="99" spans="2:18" s="5" customFormat="1" ht="18" customHeight="1">
      <c r="B99" s="110">
        <v>90</v>
      </c>
      <c r="C99" s="112"/>
      <c r="D99" s="111"/>
      <c r="E99" s="89">
        <v>12537.87</v>
      </c>
      <c r="F99" s="90">
        <v>0</v>
      </c>
      <c r="G99" s="91">
        <f t="shared" si="12"/>
        <v>0</v>
      </c>
      <c r="H99" s="89">
        <v>626.89</v>
      </c>
      <c r="I99" s="90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4">
        <f>(L99*N9)</f>
        <v>0</v>
      </c>
      <c r="O99" s="95">
        <f t="shared" si="16"/>
        <v>0</v>
      </c>
      <c r="P99" s="96">
        <f t="shared" si="10"/>
        <v>0</v>
      </c>
      <c r="Q99" s="105">
        <f t="shared" si="11"/>
        <v>0</v>
      </c>
      <c r="R99" s="98">
        <f t="shared" si="17"/>
        <v>0</v>
      </c>
    </row>
    <row r="100" spans="2:18" s="5" customFormat="1" ht="18" customHeight="1">
      <c r="B100" s="110">
        <v>91</v>
      </c>
      <c r="C100" s="112"/>
      <c r="D100" s="111"/>
      <c r="E100" s="89">
        <v>12537.87</v>
      </c>
      <c r="F100" s="90">
        <v>0</v>
      </c>
      <c r="G100" s="91">
        <f t="shared" si="12"/>
        <v>0</v>
      </c>
      <c r="H100" s="89">
        <v>626.89</v>
      </c>
      <c r="I100" s="90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4">
        <f>(L100*N9)</f>
        <v>0</v>
      </c>
      <c r="O100" s="95">
        <f t="shared" si="16"/>
        <v>0</v>
      </c>
      <c r="P100" s="96">
        <f t="shared" si="10"/>
        <v>0</v>
      </c>
      <c r="Q100" s="105">
        <f t="shared" si="11"/>
        <v>0</v>
      </c>
      <c r="R100" s="98">
        <f t="shared" si="17"/>
        <v>0</v>
      </c>
    </row>
    <row r="101" spans="2:18" s="5" customFormat="1" ht="18" customHeight="1">
      <c r="B101" s="110">
        <v>92</v>
      </c>
      <c r="C101" s="112"/>
      <c r="D101" s="111"/>
      <c r="E101" s="89">
        <v>12537.87</v>
      </c>
      <c r="F101" s="90">
        <v>0</v>
      </c>
      <c r="G101" s="91">
        <f t="shared" si="12"/>
        <v>0</v>
      </c>
      <c r="H101" s="89">
        <v>626.89</v>
      </c>
      <c r="I101" s="90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4">
        <f>(L101*N9)</f>
        <v>0</v>
      </c>
      <c r="O101" s="95">
        <f t="shared" si="16"/>
        <v>0</v>
      </c>
      <c r="P101" s="96">
        <f t="shared" si="10"/>
        <v>0</v>
      </c>
      <c r="Q101" s="105">
        <f t="shared" si="11"/>
        <v>0</v>
      </c>
      <c r="R101" s="98">
        <f t="shared" si="17"/>
        <v>0</v>
      </c>
    </row>
    <row r="102" spans="2:18" s="5" customFormat="1" ht="18" customHeight="1">
      <c r="B102" s="110">
        <v>93</v>
      </c>
      <c r="C102" s="112"/>
      <c r="D102" s="111"/>
      <c r="E102" s="89">
        <v>12537.87</v>
      </c>
      <c r="F102" s="90">
        <v>0</v>
      </c>
      <c r="G102" s="91">
        <f t="shared" si="12"/>
        <v>0</v>
      </c>
      <c r="H102" s="89">
        <v>626.89</v>
      </c>
      <c r="I102" s="90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4">
        <f>(L102*N9)</f>
        <v>0</v>
      </c>
      <c r="O102" s="95">
        <f t="shared" si="16"/>
        <v>0</v>
      </c>
      <c r="P102" s="96">
        <f t="shared" si="10"/>
        <v>0</v>
      </c>
      <c r="Q102" s="105">
        <f t="shared" si="11"/>
        <v>0</v>
      </c>
      <c r="R102" s="98">
        <f t="shared" si="17"/>
        <v>0</v>
      </c>
    </row>
    <row r="103" spans="2:18" s="5" customFormat="1" ht="18" customHeight="1">
      <c r="B103" s="110">
        <v>94</v>
      </c>
      <c r="C103" s="112"/>
      <c r="D103" s="111"/>
      <c r="E103" s="89">
        <v>12537.87</v>
      </c>
      <c r="F103" s="90">
        <v>0</v>
      </c>
      <c r="G103" s="91">
        <f t="shared" si="12"/>
        <v>0</v>
      </c>
      <c r="H103" s="89">
        <v>626.89</v>
      </c>
      <c r="I103" s="90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4">
        <f>(L103*N9)</f>
        <v>0</v>
      </c>
      <c r="O103" s="95">
        <f t="shared" si="16"/>
        <v>0</v>
      </c>
      <c r="P103" s="96">
        <f t="shared" si="10"/>
        <v>0</v>
      </c>
      <c r="Q103" s="105">
        <f t="shared" si="11"/>
        <v>0</v>
      </c>
      <c r="R103" s="98">
        <f t="shared" si="17"/>
        <v>0</v>
      </c>
    </row>
    <row r="104" spans="2:18" s="5" customFormat="1" ht="18" customHeight="1">
      <c r="B104" s="110">
        <v>95</v>
      </c>
      <c r="C104" s="112"/>
      <c r="D104" s="111"/>
      <c r="E104" s="89">
        <v>12537.87</v>
      </c>
      <c r="F104" s="90">
        <v>0</v>
      </c>
      <c r="G104" s="91">
        <f t="shared" si="12"/>
        <v>0</v>
      </c>
      <c r="H104" s="89">
        <v>626.89</v>
      </c>
      <c r="I104" s="90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4">
        <f>(L104*N9)</f>
        <v>0</v>
      </c>
      <c r="O104" s="95">
        <f t="shared" si="16"/>
        <v>0</v>
      </c>
      <c r="P104" s="96">
        <f t="shared" si="10"/>
        <v>0</v>
      </c>
      <c r="Q104" s="105">
        <f t="shared" si="11"/>
        <v>0</v>
      </c>
      <c r="R104" s="98">
        <f t="shared" si="17"/>
        <v>0</v>
      </c>
    </row>
    <row r="105" spans="2:18" s="5" customFormat="1" ht="18" customHeight="1">
      <c r="B105" s="110">
        <v>96</v>
      </c>
      <c r="C105" s="112"/>
      <c r="D105" s="111"/>
      <c r="E105" s="89">
        <v>12537.87</v>
      </c>
      <c r="F105" s="90">
        <v>0</v>
      </c>
      <c r="G105" s="91">
        <f t="shared" si="12"/>
        <v>0</v>
      </c>
      <c r="H105" s="89">
        <v>626.89</v>
      </c>
      <c r="I105" s="90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4">
        <f>(L105*N9)</f>
        <v>0</v>
      </c>
      <c r="O105" s="95">
        <f t="shared" si="16"/>
        <v>0</v>
      </c>
      <c r="P105" s="96">
        <f t="shared" si="10"/>
        <v>0</v>
      </c>
      <c r="Q105" s="105">
        <f t="shared" si="11"/>
        <v>0</v>
      </c>
      <c r="R105" s="98">
        <f t="shared" si="17"/>
        <v>0</v>
      </c>
    </row>
    <row r="106" spans="2:18" s="5" customFormat="1" ht="18" customHeight="1">
      <c r="B106" s="110">
        <v>97</v>
      </c>
      <c r="C106" s="112"/>
      <c r="D106" s="111"/>
      <c r="E106" s="89">
        <v>12537.87</v>
      </c>
      <c r="F106" s="90">
        <v>0</v>
      </c>
      <c r="G106" s="91">
        <f t="shared" si="12"/>
        <v>0</v>
      </c>
      <c r="H106" s="89">
        <v>626.89</v>
      </c>
      <c r="I106" s="90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4">
        <f>(L106*N9)</f>
        <v>0</v>
      </c>
      <c r="O106" s="95">
        <f t="shared" si="16"/>
        <v>0</v>
      </c>
      <c r="P106" s="96">
        <f t="shared" ref="P106:P109" si="18">(L106-O106)</f>
        <v>0</v>
      </c>
      <c r="Q106" s="105">
        <f t="shared" si="11"/>
        <v>0</v>
      </c>
      <c r="R106" s="98">
        <f t="shared" si="17"/>
        <v>0</v>
      </c>
    </row>
    <row r="107" spans="2:18" s="5" customFormat="1" ht="18" customHeight="1">
      <c r="B107" s="110">
        <v>98</v>
      </c>
      <c r="C107" s="112"/>
      <c r="D107" s="111"/>
      <c r="E107" s="89">
        <v>12537.87</v>
      </c>
      <c r="F107" s="90">
        <v>0</v>
      </c>
      <c r="G107" s="91">
        <f t="shared" si="12"/>
        <v>0</v>
      </c>
      <c r="H107" s="89">
        <v>626.89</v>
      </c>
      <c r="I107" s="90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4">
        <f>(L107*N9)</f>
        <v>0</v>
      </c>
      <c r="O107" s="95">
        <f t="shared" si="16"/>
        <v>0</v>
      </c>
      <c r="P107" s="96">
        <f t="shared" si="18"/>
        <v>0</v>
      </c>
      <c r="Q107" s="105">
        <f t="shared" si="11"/>
        <v>0</v>
      </c>
      <c r="R107" s="98">
        <f t="shared" si="17"/>
        <v>0</v>
      </c>
    </row>
    <row r="108" spans="2:18" s="5" customFormat="1" ht="18" customHeight="1">
      <c r="B108" s="110">
        <v>99</v>
      </c>
      <c r="C108" s="112"/>
      <c r="D108" s="111"/>
      <c r="E108" s="89">
        <v>12537.87</v>
      </c>
      <c r="F108" s="90">
        <v>0</v>
      </c>
      <c r="G108" s="91">
        <f t="shared" si="12"/>
        <v>0</v>
      </c>
      <c r="H108" s="89">
        <v>626.89</v>
      </c>
      <c r="I108" s="90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4">
        <f>(L108*N9)</f>
        <v>0</v>
      </c>
      <c r="O108" s="95">
        <f t="shared" si="16"/>
        <v>0</v>
      </c>
      <c r="P108" s="96">
        <f t="shared" si="18"/>
        <v>0</v>
      </c>
      <c r="Q108" s="105">
        <f t="shared" si="11"/>
        <v>0</v>
      </c>
      <c r="R108" s="98">
        <f t="shared" si="17"/>
        <v>0</v>
      </c>
    </row>
    <row r="109" spans="2:18" s="5" customFormat="1" ht="18" customHeight="1" thickBot="1">
      <c r="B109" s="110">
        <v>100</v>
      </c>
      <c r="C109" s="112"/>
      <c r="D109" s="111"/>
      <c r="E109" s="89">
        <v>12537.87</v>
      </c>
      <c r="F109" s="90">
        <v>0</v>
      </c>
      <c r="G109" s="91">
        <f t="shared" si="12"/>
        <v>0</v>
      </c>
      <c r="H109" s="89">
        <v>626.89</v>
      </c>
      <c r="I109" s="90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4">
        <f>(L109*N9)</f>
        <v>0</v>
      </c>
      <c r="O109" s="95">
        <f t="shared" si="16"/>
        <v>0</v>
      </c>
      <c r="P109" s="96">
        <f t="shared" si="18"/>
        <v>0</v>
      </c>
      <c r="Q109" s="105">
        <f t="shared" si="11"/>
        <v>0</v>
      </c>
      <c r="R109" s="98">
        <f t="shared" si="17"/>
        <v>0</v>
      </c>
    </row>
    <row r="110" spans="2:18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21">
        <f t="shared" si="19"/>
        <v>0</v>
      </c>
      <c r="L110" s="122">
        <f t="shared" ref="L110:R110" si="20">SUM(L10:L109)</f>
        <v>0</v>
      </c>
      <c r="M110" s="122">
        <f t="shared" si="20"/>
        <v>0</v>
      </c>
      <c r="N110" s="122">
        <f t="shared" si="20"/>
        <v>0</v>
      </c>
      <c r="O110" s="123">
        <f t="shared" si="20"/>
        <v>0</v>
      </c>
      <c r="P110" s="124">
        <f t="shared" si="20"/>
        <v>0</v>
      </c>
      <c r="Q110" s="162">
        <f t="shared" si="20"/>
        <v>0</v>
      </c>
      <c r="R110" s="163">
        <f t="shared" si="20"/>
        <v>0</v>
      </c>
    </row>
    <row r="111" spans="2:18" s="5" customFormat="1" ht="18" customHeight="1" thickBot="1">
      <c r="F111" s="51"/>
      <c r="O111" s="133"/>
    </row>
    <row r="112" spans="2:18" s="5" customFormat="1" ht="22.5">
      <c r="C112" s="154" t="s">
        <v>15</v>
      </c>
      <c r="D112" s="32"/>
      <c r="E112" s="39">
        <f>L110</f>
        <v>0</v>
      </c>
      <c r="F112" s="51"/>
      <c r="O112" s="133"/>
    </row>
    <row r="113" spans="3:15" s="5" customFormat="1" ht="23.25" thickBot="1">
      <c r="C113" s="155" t="s">
        <v>14</v>
      </c>
      <c r="D113" s="40">
        <v>-0.14000000000000001</v>
      </c>
      <c r="E113" s="41">
        <f>O110</f>
        <v>0</v>
      </c>
      <c r="F113" s="51"/>
      <c r="O113" s="133"/>
    </row>
    <row r="114" spans="3:15" s="5" customFormat="1" ht="22.5">
      <c r="C114" s="156" t="s">
        <v>16</v>
      </c>
      <c r="D114" s="38"/>
      <c r="E114" s="42">
        <f>SUM(E112:E113)</f>
        <v>0</v>
      </c>
      <c r="F114" s="51"/>
      <c r="O114" s="133"/>
    </row>
    <row r="115" spans="3:15" s="5" customFormat="1" ht="22.5">
      <c r="C115" s="157" t="s">
        <v>7</v>
      </c>
      <c r="D115" s="34">
        <v>0.06</v>
      </c>
      <c r="E115" s="42">
        <f>E112*0.06</f>
        <v>0</v>
      </c>
      <c r="F115" s="51"/>
      <c r="O115" s="133"/>
    </row>
    <row r="116" spans="3:15" s="5" customFormat="1" ht="22.5">
      <c r="C116" s="157" t="s">
        <v>2</v>
      </c>
      <c r="D116" s="180"/>
      <c r="E116" s="43">
        <f>Q110</f>
        <v>0</v>
      </c>
      <c r="F116" s="51"/>
      <c r="O116" s="133"/>
    </row>
    <row r="117" spans="3:15" s="5" customFormat="1" ht="23.25" thickBot="1">
      <c r="C117" s="158" t="s">
        <v>3</v>
      </c>
      <c r="D117" s="35"/>
      <c r="E117" s="42">
        <f>R110</f>
        <v>0</v>
      </c>
      <c r="F117" s="51"/>
      <c r="O117" s="133"/>
    </row>
    <row r="118" spans="3:15" s="5" customFormat="1" ht="23.25" thickBot="1">
      <c r="C118" s="159" t="s">
        <v>1</v>
      </c>
      <c r="D118" s="37"/>
      <c r="E118" s="44">
        <f>SUM(E114+E115+E116+E117)</f>
        <v>0</v>
      </c>
      <c r="F118" s="51"/>
      <c r="O118" s="133"/>
    </row>
    <row r="119" spans="3:15" s="5" customFormat="1" ht="18">
      <c r="F119" s="51"/>
      <c r="O119" s="133"/>
    </row>
    <row r="120" spans="3:15" s="5" customFormat="1" ht="18">
      <c r="F120" s="51"/>
      <c r="O120" s="133"/>
    </row>
    <row r="121" spans="3:15" s="5" customFormat="1" ht="18">
      <c r="F121" s="51"/>
      <c r="O121" s="133"/>
    </row>
    <row r="122" spans="3:15" s="5" customFormat="1" ht="18">
      <c r="F122" s="51"/>
      <c r="O122" s="133"/>
    </row>
    <row r="123" spans="3:15" s="5" customFormat="1" ht="18">
      <c r="F123" s="51"/>
      <c r="O123" s="133"/>
    </row>
    <row r="124" spans="3:15" s="5" customFormat="1" ht="18">
      <c r="F124" s="51"/>
      <c r="O124" s="133"/>
    </row>
    <row r="125" spans="3:15" s="5" customFormat="1" ht="18">
      <c r="F125" s="51"/>
      <c r="O125" s="133"/>
    </row>
    <row r="126" spans="3:15" s="5" customFormat="1" ht="18">
      <c r="F126" s="51"/>
      <c r="O126" s="133"/>
    </row>
    <row r="127" spans="3:15" s="5" customFormat="1" ht="18">
      <c r="F127" s="51"/>
      <c r="O127" s="133"/>
    </row>
    <row r="128" spans="3:15" s="5" customFormat="1" ht="18">
      <c r="F128" s="51"/>
      <c r="O128" s="133"/>
    </row>
    <row r="129" spans="6:15" s="5" customFormat="1" ht="18">
      <c r="F129" s="51"/>
      <c r="O129" s="133"/>
    </row>
    <row r="130" spans="6:15" s="2" customFormat="1">
      <c r="F130" s="52"/>
      <c r="O130" s="134"/>
    </row>
    <row r="131" spans="6:15" s="2" customFormat="1">
      <c r="F131" s="52"/>
      <c r="O131" s="134"/>
    </row>
    <row r="132" spans="6:15" s="2" customFormat="1">
      <c r="F132" s="52"/>
      <c r="O132" s="134"/>
    </row>
    <row r="133" spans="6:15" s="2" customFormat="1">
      <c r="F133" s="52"/>
      <c r="O133" s="134"/>
    </row>
    <row r="134" spans="6:15" s="2" customFormat="1">
      <c r="F134" s="52"/>
      <c r="O134" s="134"/>
    </row>
    <row r="135" spans="6:15" s="2" customFormat="1">
      <c r="F135" s="52"/>
      <c r="O135" s="134"/>
    </row>
    <row r="136" spans="6:15" s="2" customFormat="1">
      <c r="F136" s="52"/>
      <c r="O136" s="134"/>
    </row>
    <row r="137" spans="6:15" s="2" customFormat="1">
      <c r="F137" s="52"/>
      <c r="O137" s="134"/>
    </row>
    <row r="138" spans="6:15" s="2" customFormat="1">
      <c r="F138" s="52"/>
      <c r="O138" s="134"/>
    </row>
    <row r="139" spans="6:15" s="2" customFormat="1">
      <c r="F139" s="52"/>
      <c r="O139" s="134"/>
    </row>
  </sheetData>
  <sheetProtection algorithmName="SHA-512" hashValue="Tj0hLpNC9stbuUoPIVt+j0oz8nE9pub6CkydHjxSNY2P5d90AdC0MJWnKzx+GwLIbMmCm83ijPxwmmFhbzHGwg==" saltValue="SwBvDqVeUgfGAmTlhItmHA==" spinCount="100000" sheet="1" objects="1" scenarios="1"/>
  <mergeCells count="10">
    <mergeCell ref="C4:K4"/>
    <mergeCell ref="C5:K5"/>
    <mergeCell ref="C6:K6"/>
    <mergeCell ref="C7:K7"/>
    <mergeCell ref="B9:C9"/>
    <mergeCell ref="M7:O7"/>
    <mergeCell ref="C1:G1"/>
    <mergeCell ref="J1:R1"/>
    <mergeCell ref="C2:K2"/>
    <mergeCell ref="C3:K3"/>
  </mergeCells>
  <pageMargins left="0.25" right="0.25" top="0.75" bottom="0.75" header="0.3" footer="0.3"/>
  <pageSetup scale="91" fitToWidth="3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5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42578125" style="185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vMVPB2l/qSu8mwBt48SApDD0rrIdcxd6PxzQdvObOObTkTACYq2wC8emgE7Nwy3KgXbnXOTn0mELXydeWg85LQ==" saltValue="tUFeSkIuDaf/xyAqZrMBjA==" spinCount="100000" sheet="1" objects="1" scenarios="1" insertRows="0" deleteRows="0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IS118"/>
  <sheetViews>
    <sheetView zoomScale="70" zoomScaleNormal="70" workbookViewId="0">
      <pane ySplit="9" topLeftCell="A10" activePane="bottomLeft" state="frozen"/>
      <selection activeCell="C1" sqref="C1:G1"/>
      <selection pane="bottomLeft" activeCell="C10" sqref="C10"/>
    </sheetView>
  </sheetViews>
  <sheetFormatPr baseColWidth="10" defaultColWidth="17.85546875" defaultRowHeight="15.75"/>
  <cols>
    <col min="1" max="1" width="11.140625" style="1" customWidth="1"/>
    <col min="2" max="2" width="5.7109375" style="1" customWidth="1"/>
    <col min="3" max="3" width="56" style="1" customWidth="1"/>
    <col min="4" max="4" width="27.28515625" style="1" customWidth="1"/>
    <col min="5" max="5" width="25.85546875" style="1" customWidth="1"/>
    <col min="6" max="6" width="14.28515625" style="1" customWidth="1"/>
    <col min="7" max="7" width="22.7109375" style="1" customWidth="1"/>
    <col min="8" max="8" width="15.42578125" style="1" customWidth="1"/>
    <col min="9" max="9" width="13.42578125" style="1" customWidth="1"/>
    <col min="10" max="10" width="20.42578125" style="1" customWidth="1"/>
    <col min="11" max="11" width="17" style="1" customWidth="1"/>
    <col min="12" max="12" width="23.28515625" style="1" customWidth="1"/>
    <col min="13" max="251" width="17.85546875" style="1"/>
    <col min="252" max="252" width="2.140625" style="1" customWidth="1"/>
    <col min="253" max="253" width="3.85546875" style="1" customWidth="1"/>
    <col min="254" max="254" width="35.28515625" style="1" customWidth="1"/>
    <col min="255" max="255" width="17.42578125" style="1" customWidth="1"/>
    <col min="256" max="256" width="19.42578125" style="1" customWidth="1"/>
    <col min="257" max="257" width="16.85546875" style="1" customWidth="1"/>
    <col min="258" max="258" width="17" style="1" customWidth="1"/>
    <col min="259" max="259" width="17.42578125" style="1" customWidth="1"/>
    <col min="260" max="260" width="16.7109375" style="1" customWidth="1"/>
    <col min="261" max="261" width="16.42578125" style="1" customWidth="1"/>
    <col min="262" max="262" width="16.85546875" style="1" customWidth="1"/>
    <col min="263" max="263" width="15" style="1" customWidth="1"/>
    <col min="264" max="507" width="17.85546875" style="1"/>
    <col min="508" max="508" width="2.140625" style="1" customWidth="1"/>
    <col min="509" max="509" width="3.85546875" style="1" customWidth="1"/>
    <col min="510" max="510" width="35.28515625" style="1" customWidth="1"/>
    <col min="511" max="511" width="17.42578125" style="1" customWidth="1"/>
    <col min="512" max="512" width="19.42578125" style="1" customWidth="1"/>
    <col min="513" max="513" width="16.85546875" style="1" customWidth="1"/>
    <col min="514" max="514" width="17" style="1" customWidth="1"/>
    <col min="515" max="515" width="17.42578125" style="1" customWidth="1"/>
    <col min="516" max="516" width="16.7109375" style="1" customWidth="1"/>
    <col min="517" max="517" width="16.42578125" style="1" customWidth="1"/>
    <col min="518" max="518" width="16.85546875" style="1" customWidth="1"/>
    <col min="519" max="519" width="15" style="1" customWidth="1"/>
    <col min="520" max="763" width="17.85546875" style="1"/>
    <col min="764" max="764" width="2.140625" style="1" customWidth="1"/>
    <col min="765" max="765" width="3.85546875" style="1" customWidth="1"/>
    <col min="766" max="766" width="35.28515625" style="1" customWidth="1"/>
    <col min="767" max="767" width="17.42578125" style="1" customWidth="1"/>
    <col min="768" max="768" width="19.42578125" style="1" customWidth="1"/>
    <col min="769" max="769" width="16.85546875" style="1" customWidth="1"/>
    <col min="770" max="770" width="17" style="1" customWidth="1"/>
    <col min="771" max="771" width="17.42578125" style="1" customWidth="1"/>
    <col min="772" max="772" width="16.7109375" style="1" customWidth="1"/>
    <col min="773" max="773" width="16.42578125" style="1" customWidth="1"/>
    <col min="774" max="774" width="16.85546875" style="1" customWidth="1"/>
    <col min="775" max="775" width="15" style="1" customWidth="1"/>
    <col min="776" max="1019" width="17.85546875" style="1"/>
    <col min="1020" max="1020" width="2.140625" style="1" customWidth="1"/>
    <col min="1021" max="1021" width="3.85546875" style="1" customWidth="1"/>
    <col min="1022" max="1022" width="35.28515625" style="1" customWidth="1"/>
    <col min="1023" max="1023" width="17.42578125" style="1" customWidth="1"/>
    <col min="1024" max="1024" width="19.42578125" style="1" customWidth="1"/>
    <col min="1025" max="1025" width="16.85546875" style="1" customWidth="1"/>
    <col min="1026" max="1026" width="17" style="1" customWidth="1"/>
    <col min="1027" max="1027" width="17.42578125" style="1" customWidth="1"/>
    <col min="1028" max="1028" width="16.7109375" style="1" customWidth="1"/>
    <col min="1029" max="1029" width="16.42578125" style="1" customWidth="1"/>
    <col min="1030" max="1030" width="16.85546875" style="1" customWidth="1"/>
    <col min="1031" max="1031" width="15" style="1" customWidth="1"/>
    <col min="1032" max="1275" width="17.85546875" style="1"/>
    <col min="1276" max="1276" width="2.140625" style="1" customWidth="1"/>
    <col min="1277" max="1277" width="3.85546875" style="1" customWidth="1"/>
    <col min="1278" max="1278" width="35.28515625" style="1" customWidth="1"/>
    <col min="1279" max="1279" width="17.42578125" style="1" customWidth="1"/>
    <col min="1280" max="1280" width="19.42578125" style="1" customWidth="1"/>
    <col min="1281" max="1281" width="16.85546875" style="1" customWidth="1"/>
    <col min="1282" max="1282" width="17" style="1" customWidth="1"/>
    <col min="1283" max="1283" width="17.42578125" style="1" customWidth="1"/>
    <col min="1284" max="1284" width="16.7109375" style="1" customWidth="1"/>
    <col min="1285" max="1285" width="16.42578125" style="1" customWidth="1"/>
    <col min="1286" max="1286" width="16.85546875" style="1" customWidth="1"/>
    <col min="1287" max="1287" width="15" style="1" customWidth="1"/>
    <col min="1288" max="1531" width="17.85546875" style="1"/>
    <col min="1532" max="1532" width="2.140625" style="1" customWidth="1"/>
    <col min="1533" max="1533" width="3.85546875" style="1" customWidth="1"/>
    <col min="1534" max="1534" width="35.28515625" style="1" customWidth="1"/>
    <col min="1535" max="1535" width="17.42578125" style="1" customWidth="1"/>
    <col min="1536" max="1536" width="19.42578125" style="1" customWidth="1"/>
    <col min="1537" max="1537" width="16.85546875" style="1" customWidth="1"/>
    <col min="1538" max="1538" width="17" style="1" customWidth="1"/>
    <col min="1539" max="1539" width="17.42578125" style="1" customWidth="1"/>
    <col min="1540" max="1540" width="16.7109375" style="1" customWidth="1"/>
    <col min="1541" max="1541" width="16.42578125" style="1" customWidth="1"/>
    <col min="1542" max="1542" width="16.85546875" style="1" customWidth="1"/>
    <col min="1543" max="1543" width="15" style="1" customWidth="1"/>
    <col min="1544" max="1787" width="17.85546875" style="1"/>
    <col min="1788" max="1788" width="2.140625" style="1" customWidth="1"/>
    <col min="1789" max="1789" width="3.85546875" style="1" customWidth="1"/>
    <col min="1790" max="1790" width="35.28515625" style="1" customWidth="1"/>
    <col min="1791" max="1791" width="17.42578125" style="1" customWidth="1"/>
    <col min="1792" max="1792" width="19.42578125" style="1" customWidth="1"/>
    <col min="1793" max="1793" width="16.85546875" style="1" customWidth="1"/>
    <col min="1794" max="1794" width="17" style="1" customWidth="1"/>
    <col min="1795" max="1795" width="17.42578125" style="1" customWidth="1"/>
    <col min="1796" max="1796" width="16.7109375" style="1" customWidth="1"/>
    <col min="1797" max="1797" width="16.42578125" style="1" customWidth="1"/>
    <col min="1798" max="1798" width="16.85546875" style="1" customWidth="1"/>
    <col min="1799" max="1799" width="15" style="1" customWidth="1"/>
    <col min="1800" max="2043" width="17.85546875" style="1"/>
    <col min="2044" max="2044" width="2.140625" style="1" customWidth="1"/>
    <col min="2045" max="2045" width="3.85546875" style="1" customWidth="1"/>
    <col min="2046" max="2046" width="35.28515625" style="1" customWidth="1"/>
    <col min="2047" max="2047" width="17.42578125" style="1" customWidth="1"/>
    <col min="2048" max="2048" width="19.42578125" style="1" customWidth="1"/>
    <col min="2049" max="2049" width="16.85546875" style="1" customWidth="1"/>
    <col min="2050" max="2050" width="17" style="1" customWidth="1"/>
    <col min="2051" max="2051" width="17.42578125" style="1" customWidth="1"/>
    <col min="2052" max="2052" width="16.7109375" style="1" customWidth="1"/>
    <col min="2053" max="2053" width="16.42578125" style="1" customWidth="1"/>
    <col min="2054" max="2054" width="16.85546875" style="1" customWidth="1"/>
    <col min="2055" max="2055" width="15" style="1" customWidth="1"/>
    <col min="2056" max="2299" width="17.85546875" style="1"/>
    <col min="2300" max="2300" width="2.140625" style="1" customWidth="1"/>
    <col min="2301" max="2301" width="3.85546875" style="1" customWidth="1"/>
    <col min="2302" max="2302" width="35.28515625" style="1" customWidth="1"/>
    <col min="2303" max="2303" width="17.42578125" style="1" customWidth="1"/>
    <col min="2304" max="2304" width="19.42578125" style="1" customWidth="1"/>
    <col min="2305" max="2305" width="16.85546875" style="1" customWidth="1"/>
    <col min="2306" max="2306" width="17" style="1" customWidth="1"/>
    <col min="2307" max="2307" width="17.42578125" style="1" customWidth="1"/>
    <col min="2308" max="2308" width="16.7109375" style="1" customWidth="1"/>
    <col min="2309" max="2309" width="16.42578125" style="1" customWidth="1"/>
    <col min="2310" max="2310" width="16.85546875" style="1" customWidth="1"/>
    <col min="2311" max="2311" width="15" style="1" customWidth="1"/>
    <col min="2312" max="2555" width="17.85546875" style="1"/>
    <col min="2556" max="2556" width="2.140625" style="1" customWidth="1"/>
    <col min="2557" max="2557" width="3.85546875" style="1" customWidth="1"/>
    <col min="2558" max="2558" width="35.28515625" style="1" customWidth="1"/>
    <col min="2559" max="2559" width="17.42578125" style="1" customWidth="1"/>
    <col min="2560" max="2560" width="19.42578125" style="1" customWidth="1"/>
    <col min="2561" max="2561" width="16.85546875" style="1" customWidth="1"/>
    <col min="2562" max="2562" width="17" style="1" customWidth="1"/>
    <col min="2563" max="2563" width="17.42578125" style="1" customWidth="1"/>
    <col min="2564" max="2564" width="16.7109375" style="1" customWidth="1"/>
    <col min="2565" max="2565" width="16.42578125" style="1" customWidth="1"/>
    <col min="2566" max="2566" width="16.85546875" style="1" customWidth="1"/>
    <col min="2567" max="2567" width="15" style="1" customWidth="1"/>
    <col min="2568" max="2811" width="17.85546875" style="1"/>
    <col min="2812" max="2812" width="2.140625" style="1" customWidth="1"/>
    <col min="2813" max="2813" width="3.85546875" style="1" customWidth="1"/>
    <col min="2814" max="2814" width="35.28515625" style="1" customWidth="1"/>
    <col min="2815" max="2815" width="17.42578125" style="1" customWidth="1"/>
    <col min="2816" max="2816" width="19.42578125" style="1" customWidth="1"/>
    <col min="2817" max="2817" width="16.85546875" style="1" customWidth="1"/>
    <col min="2818" max="2818" width="17" style="1" customWidth="1"/>
    <col min="2819" max="2819" width="17.42578125" style="1" customWidth="1"/>
    <col min="2820" max="2820" width="16.7109375" style="1" customWidth="1"/>
    <col min="2821" max="2821" width="16.42578125" style="1" customWidth="1"/>
    <col min="2822" max="2822" width="16.85546875" style="1" customWidth="1"/>
    <col min="2823" max="2823" width="15" style="1" customWidth="1"/>
    <col min="2824" max="3067" width="17.85546875" style="1"/>
    <col min="3068" max="3068" width="2.140625" style="1" customWidth="1"/>
    <col min="3069" max="3069" width="3.85546875" style="1" customWidth="1"/>
    <col min="3070" max="3070" width="35.28515625" style="1" customWidth="1"/>
    <col min="3071" max="3071" width="17.42578125" style="1" customWidth="1"/>
    <col min="3072" max="3072" width="19.42578125" style="1" customWidth="1"/>
    <col min="3073" max="3073" width="16.85546875" style="1" customWidth="1"/>
    <col min="3074" max="3074" width="17" style="1" customWidth="1"/>
    <col min="3075" max="3075" width="17.42578125" style="1" customWidth="1"/>
    <col min="3076" max="3076" width="16.7109375" style="1" customWidth="1"/>
    <col min="3077" max="3077" width="16.42578125" style="1" customWidth="1"/>
    <col min="3078" max="3078" width="16.85546875" style="1" customWidth="1"/>
    <col min="3079" max="3079" width="15" style="1" customWidth="1"/>
    <col min="3080" max="3323" width="17.85546875" style="1"/>
    <col min="3324" max="3324" width="2.140625" style="1" customWidth="1"/>
    <col min="3325" max="3325" width="3.85546875" style="1" customWidth="1"/>
    <col min="3326" max="3326" width="35.28515625" style="1" customWidth="1"/>
    <col min="3327" max="3327" width="17.42578125" style="1" customWidth="1"/>
    <col min="3328" max="3328" width="19.42578125" style="1" customWidth="1"/>
    <col min="3329" max="3329" width="16.85546875" style="1" customWidth="1"/>
    <col min="3330" max="3330" width="17" style="1" customWidth="1"/>
    <col min="3331" max="3331" width="17.42578125" style="1" customWidth="1"/>
    <col min="3332" max="3332" width="16.7109375" style="1" customWidth="1"/>
    <col min="3333" max="3333" width="16.42578125" style="1" customWidth="1"/>
    <col min="3334" max="3334" width="16.85546875" style="1" customWidth="1"/>
    <col min="3335" max="3335" width="15" style="1" customWidth="1"/>
    <col min="3336" max="3579" width="17.85546875" style="1"/>
    <col min="3580" max="3580" width="2.140625" style="1" customWidth="1"/>
    <col min="3581" max="3581" width="3.85546875" style="1" customWidth="1"/>
    <col min="3582" max="3582" width="35.28515625" style="1" customWidth="1"/>
    <col min="3583" max="3583" width="17.42578125" style="1" customWidth="1"/>
    <col min="3584" max="3584" width="19.42578125" style="1" customWidth="1"/>
    <col min="3585" max="3585" width="16.85546875" style="1" customWidth="1"/>
    <col min="3586" max="3586" width="17" style="1" customWidth="1"/>
    <col min="3587" max="3587" width="17.42578125" style="1" customWidth="1"/>
    <col min="3588" max="3588" width="16.7109375" style="1" customWidth="1"/>
    <col min="3589" max="3589" width="16.42578125" style="1" customWidth="1"/>
    <col min="3590" max="3590" width="16.85546875" style="1" customWidth="1"/>
    <col min="3591" max="3591" width="15" style="1" customWidth="1"/>
    <col min="3592" max="3835" width="17.85546875" style="1"/>
    <col min="3836" max="3836" width="2.140625" style="1" customWidth="1"/>
    <col min="3837" max="3837" width="3.85546875" style="1" customWidth="1"/>
    <col min="3838" max="3838" width="35.28515625" style="1" customWidth="1"/>
    <col min="3839" max="3839" width="17.42578125" style="1" customWidth="1"/>
    <col min="3840" max="3840" width="19.42578125" style="1" customWidth="1"/>
    <col min="3841" max="3841" width="16.85546875" style="1" customWidth="1"/>
    <col min="3842" max="3842" width="17" style="1" customWidth="1"/>
    <col min="3843" max="3843" width="17.42578125" style="1" customWidth="1"/>
    <col min="3844" max="3844" width="16.7109375" style="1" customWidth="1"/>
    <col min="3845" max="3845" width="16.42578125" style="1" customWidth="1"/>
    <col min="3846" max="3846" width="16.85546875" style="1" customWidth="1"/>
    <col min="3847" max="3847" width="15" style="1" customWidth="1"/>
    <col min="3848" max="4091" width="17.85546875" style="1"/>
    <col min="4092" max="4092" width="2.140625" style="1" customWidth="1"/>
    <col min="4093" max="4093" width="3.85546875" style="1" customWidth="1"/>
    <col min="4094" max="4094" width="35.28515625" style="1" customWidth="1"/>
    <col min="4095" max="4095" width="17.42578125" style="1" customWidth="1"/>
    <col min="4096" max="4096" width="19.42578125" style="1" customWidth="1"/>
    <col min="4097" max="4097" width="16.85546875" style="1" customWidth="1"/>
    <col min="4098" max="4098" width="17" style="1" customWidth="1"/>
    <col min="4099" max="4099" width="17.42578125" style="1" customWidth="1"/>
    <col min="4100" max="4100" width="16.7109375" style="1" customWidth="1"/>
    <col min="4101" max="4101" width="16.42578125" style="1" customWidth="1"/>
    <col min="4102" max="4102" width="16.85546875" style="1" customWidth="1"/>
    <col min="4103" max="4103" width="15" style="1" customWidth="1"/>
    <col min="4104" max="4347" width="17.85546875" style="1"/>
    <col min="4348" max="4348" width="2.140625" style="1" customWidth="1"/>
    <col min="4349" max="4349" width="3.85546875" style="1" customWidth="1"/>
    <col min="4350" max="4350" width="35.28515625" style="1" customWidth="1"/>
    <col min="4351" max="4351" width="17.42578125" style="1" customWidth="1"/>
    <col min="4352" max="4352" width="19.42578125" style="1" customWidth="1"/>
    <col min="4353" max="4353" width="16.85546875" style="1" customWidth="1"/>
    <col min="4354" max="4354" width="17" style="1" customWidth="1"/>
    <col min="4355" max="4355" width="17.42578125" style="1" customWidth="1"/>
    <col min="4356" max="4356" width="16.7109375" style="1" customWidth="1"/>
    <col min="4357" max="4357" width="16.42578125" style="1" customWidth="1"/>
    <col min="4358" max="4358" width="16.85546875" style="1" customWidth="1"/>
    <col min="4359" max="4359" width="15" style="1" customWidth="1"/>
    <col min="4360" max="4603" width="17.85546875" style="1"/>
    <col min="4604" max="4604" width="2.140625" style="1" customWidth="1"/>
    <col min="4605" max="4605" width="3.85546875" style="1" customWidth="1"/>
    <col min="4606" max="4606" width="35.28515625" style="1" customWidth="1"/>
    <col min="4607" max="4607" width="17.42578125" style="1" customWidth="1"/>
    <col min="4608" max="4608" width="19.42578125" style="1" customWidth="1"/>
    <col min="4609" max="4609" width="16.85546875" style="1" customWidth="1"/>
    <col min="4610" max="4610" width="17" style="1" customWidth="1"/>
    <col min="4611" max="4611" width="17.42578125" style="1" customWidth="1"/>
    <col min="4612" max="4612" width="16.7109375" style="1" customWidth="1"/>
    <col min="4613" max="4613" width="16.42578125" style="1" customWidth="1"/>
    <col min="4614" max="4614" width="16.85546875" style="1" customWidth="1"/>
    <col min="4615" max="4615" width="15" style="1" customWidth="1"/>
    <col min="4616" max="4859" width="17.85546875" style="1"/>
    <col min="4860" max="4860" width="2.140625" style="1" customWidth="1"/>
    <col min="4861" max="4861" width="3.85546875" style="1" customWidth="1"/>
    <col min="4862" max="4862" width="35.28515625" style="1" customWidth="1"/>
    <col min="4863" max="4863" width="17.42578125" style="1" customWidth="1"/>
    <col min="4864" max="4864" width="19.42578125" style="1" customWidth="1"/>
    <col min="4865" max="4865" width="16.85546875" style="1" customWidth="1"/>
    <col min="4866" max="4866" width="17" style="1" customWidth="1"/>
    <col min="4867" max="4867" width="17.42578125" style="1" customWidth="1"/>
    <col min="4868" max="4868" width="16.7109375" style="1" customWidth="1"/>
    <col min="4869" max="4869" width="16.42578125" style="1" customWidth="1"/>
    <col min="4870" max="4870" width="16.85546875" style="1" customWidth="1"/>
    <col min="4871" max="4871" width="15" style="1" customWidth="1"/>
    <col min="4872" max="5115" width="17.85546875" style="1"/>
    <col min="5116" max="5116" width="2.140625" style="1" customWidth="1"/>
    <col min="5117" max="5117" width="3.85546875" style="1" customWidth="1"/>
    <col min="5118" max="5118" width="35.28515625" style="1" customWidth="1"/>
    <col min="5119" max="5119" width="17.42578125" style="1" customWidth="1"/>
    <col min="5120" max="5120" width="19.42578125" style="1" customWidth="1"/>
    <col min="5121" max="5121" width="16.85546875" style="1" customWidth="1"/>
    <col min="5122" max="5122" width="17" style="1" customWidth="1"/>
    <col min="5123" max="5123" width="17.42578125" style="1" customWidth="1"/>
    <col min="5124" max="5124" width="16.7109375" style="1" customWidth="1"/>
    <col min="5125" max="5125" width="16.42578125" style="1" customWidth="1"/>
    <col min="5126" max="5126" width="16.85546875" style="1" customWidth="1"/>
    <col min="5127" max="5127" width="15" style="1" customWidth="1"/>
    <col min="5128" max="5371" width="17.85546875" style="1"/>
    <col min="5372" max="5372" width="2.140625" style="1" customWidth="1"/>
    <col min="5373" max="5373" width="3.85546875" style="1" customWidth="1"/>
    <col min="5374" max="5374" width="35.28515625" style="1" customWidth="1"/>
    <col min="5375" max="5375" width="17.42578125" style="1" customWidth="1"/>
    <col min="5376" max="5376" width="19.42578125" style="1" customWidth="1"/>
    <col min="5377" max="5377" width="16.85546875" style="1" customWidth="1"/>
    <col min="5378" max="5378" width="17" style="1" customWidth="1"/>
    <col min="5379" max="5379" width="17.42578125" style="1" customWidth="1"/>
    <col min="5380" max="5380" width="16.7109375" style="1" customWidth="1"/>
    <col min="5381" max="5381" width="16.42578125" style="1" customWidth="1"/>
    <col min="5382" max="5382" width="16.85546875" style="1" customWidth="1"/>
    <col min="5383" max="5383" width="15" style="1" customWidth="1"/>
    <col min="5384" max="5627" width="17.85546875" style="1"/>
    <col min="5628" max="5628" width="2.140625" style="1" customWidth="1"/>
    <col min="5629" max="5629" width="3.85546875" style="1" customWidth="1"/>
    <col min="5630" max="5630" width="35.28515625" style="1" customWidth="1"/>
    <col min="5631" max="5631" width="17.42578125" style="1" customWidth="1"/>
    <col min="5632" max="5632" width="19.42578125" style="1" customWidth="1"/>
    <col min="5633" max="5633" width="16.85546875" style="1" customWidth="1"/>
    <col min="5634" max="5634" width="17" style="1" customWidth="1"/>
    <col min="5635" max="5635" width="17.42578125" style="1" customWidth="1"/>
    <col min="5636" max="5636" width="16.7109375" style="1" customWidth="1"/>
    <col min="5637" max="5637" width="16.42578125" style="1" customWidth="1"/>
    <col min="5638" max="5638" width="16.85546875" style="1" customWidth="1"/>
    <col min="5639" max="5639" width="15" style="1" customWidth="1"/>
    <col min="5640" max="5883" width="17.85546875" style="1"/>
    <col min="5884" max="5884" width="2.140625" style="1" customWidth="1"/>
    <col min="5885" max="5885" width="3.85546875" style="1" customWidth="1"/>
    <col min="5886" max="5886" width="35.28515625" style="1" customWidth="1"/>
    <col min="5887" max="5887" width="17.42578125" style="1" customWidth="1"/>
    <col min="5888" max="5888" width="19.42578125" style="1" customWidth="1"/>
    <col min="5889" max="5889" width="16.85546875" style="1" customWidth="1"/>
    <col min="5890" max="5890" width="17" style="1" customWidth="1"/>
    <col min="5891" max="5891" width="17.42578125" style="1" customWidth="1"/>
    <col min="5892" max="5892" width="16.7109375" style="1" customWidth="1"/>
    <col min="5893" max="5893" width="16.42578125" style="1" customWidth="1"/>
    <col min="5894" max="5894" width="16.85546875" style="1" customWidth="1"/>
    <col min="5895" max="5895" width="15" style="1" customWidth="1"/>
    <col min="5896" max="6139" width="17.85546875" style="1"/>
    <col min="6140" max="6140" width="2.140625" style="1" customWidth="1"/>
    <col min="6141" max="6141" width="3.85546875" style="1" customWidth="1"/>
    <col min="6142" max="6142" width="35.28515625" style="1" customWidth="1"/>
    <col min="6143" max="6143" width="17.42578125" style="1" customWidth="1"/>
    <col min="6144" max="6144" width="19.42578125" style="1" customWidth="1"/>
    <col min="6145" max="6145" width="16.85546875" style="1" customWidth="1"/>
    <col min="6146" max="6146" width="17" style="1" customWidth="1"/>
    <col min="6147" max="6147" width="17.42578125" style="1" customWidth="1"/>
    <col min="6148" max="6148" width="16.7109375" style="1" customWidth="1"/>
    <col min="6149" max="6149" width="16.42578125" style="1" customWidth="1"/>
    <col min="6150" max="6150" width="16.85546875" style="1" customWidth="1"/>
    <col min="6151" max="6151" width="15" style="1" customWidth="1"/>
    <col min="6152" max="6395" width="17.85546875" style="1"/>
    <col min="6396" max="6396" width="2.140625" style="1" customWidth="1"/>
    <col min="6397" max="6397" width="3.85546875" style="1" customWidth="1"/>
    <col min="6398" max="6398" width="35.28515625" style="1" customWidth="1"/>
    <col min="6399" max="6399" width="17.42578125" style="1" customWidth="1"/>
    <col min="6400" max="6400" width="19.42578125" style="1" customWidth="1"/>
    <col min="6401" max="6401" width="16.85546875" style="1" customWidth="1"/>
    <col min="6402" max="6402" width="17" style="1" customWidth="1"/>
    <col min="6403" max="6403" width="17.42578125" style="1" customWidth="1"/>
    <col min="6404" max="6404" width="16.7109375" style="1" customWidth="1"/>
    <col min="6405" max="6405" width="16.42578125" style="1" customWidth="1"/>
    <col min="6406" max="6406" width="16.85546875" style="1" customWidth="1"/>
    <col min="6407" max="6407" width="15" style="1" customWidth="1"/>
    <col min="6408" max="6651" width="17.85546875" style="1"/>
    <col min="6652" max="6652" width="2.140625" style="1" customWidth="1"/>
    <col min="6653" max="6653" width="3.85546875" style="1" customWidth="1"/>
    <col min="6654" max="6654" width="35.28515625" style="1" customWidth="1"/>
    <col min="6655" max="6655" width="17.42578125" style="1" customWidth="1"/>
    <col min="6656" max="6656" width="19.42578125" style="1" customWidth="1"/>
    <col min="6657" max="6657" width="16.85546875" style="1" customWidth="1"/>
    <col min="6658" max="6658" width="17" style="1" customWidth="1"/>
    <col min="6659" max="6659" width="17.42578125" style="1" customWidth="1"/>
    <col min="6660" max="6660" width="16.7109375" style="1" customWidth="1"/>
    <col min="6661" max="6661" width="16.42578125" style="1" customWidth="1"/>
    <col min="6662" max="6662" width="16.85546875" style="1" customWidth="1"/>
    <col min="6663" max="6663" width="15" style="1" customWidth="1"/>
    <col min="6664" max="6907" width="17.85546875" style="1"/>
    <col min="6908" max="6908" width="2.140625" style="1" customWidth="1"/>
    <col min="6909" max="6909" width="3.85546875" style="1" customWidth="1"/>
    <col min="6910" max="6910" width="35.28515625" style="1" customWidth="1"/>
    <col min="6911" max="6911" width="17.42578125" style="1" customWidth="1"/>
    <col min="6912" max="6912" width="19.42578125" style="1" customWidth="1"/>
    <col min="6913" max="6913" width="16.85546875" style="1" customWidth="1"/>
    <col min="6914" max="6914" width="17" style="1" customWidth="1"/>
    <col min="6915" max="6915" width="17.42578125" style="1" customWidth="1"/>
    <col min="6916" max="6916" width="16.7109375" style="1" customWidth="1"/>
    <col min="6917" max="6917" width="16.42578125" style="1" customWidth="1"/>
    <col min="6918" max="6918" width="16.85546875" style="1" customWidth="1"/>
    <col min="6919" max="6919" width="15" style="1" customWidth="1"/>
    <col min="6920" max="7163" width="17.85546875" style="1"/>
    <col min="7164" max="7164" width="2.140625" style="1" customWidth="1"/>
    <col min="7165" max="7165" width="3.85546875" style="1" customWidth="1"/>
    <col min="7166" max="7166" width="35.28515625" style="1" customWidth="1"/>
    <col min="7167" max="7167" width="17.42578125" style="1" customWidth="1"/>
    <col min="7168" max="7168" width="19.42578125" style="1" customWidth="1"/>
    <col min="7169" max="7169" width="16.85546875" style="1" customWidth="1"/>
    <col min="7170" max="7170" width="17" style="1" customWidth="1"/>
    <col min="7171" max="7171" width="17.42578125" style="1" customWidth="1"/>
    <col min="7172" max="7172" width="16.7109375" style="1" customWidth="1"/>
    <col min="7173" max="7173" width="16.42578125" style="1" customWidth="1"/>
    <col min="7174" max="7174" width="16.85546875" style="1" customWidth="1"/>
    <col min="7175" max="7175" width="15" style="1" customWidth="1"/>
    <col min="7176" max="7419" width="17.85546875" style="1"/>
    <col min="7420" max="7420" width="2.140625" style="1" customWidth="1"/>
    <col min="7421" max="7421" width="3.85546875" style="1" customWidth="1"/>
    <col min="7422" max="7422" width="35.28515625" style="1" customWidth="1"/>
    <col min="7423" max="7423" width="17.42578125" style="1" customWidth="1"/>
    <col min="7424" max="7424" width="19.42578125" style="1" customWidth="1"/>
    <col min="7425" max="7425" width="16.85546875" style="1" customWidth="1"/>
    <col min="7426" max="7426" width="17" style="1" customWidth="1"/>
    <col min="7427" max="7427" width="17.42578125" style="1" customWidth="1"/>
    <col min="7428" max="7428" width="16.7109375" style="1" customWidth="1"/>
    <col min="7429" max="7429" width="16.42578125" style="1" customWidth="1"/>
    <col min="7430" max="7430" width="16.85546875" style="1" customWidth="1"/>
    <col min="7431" max="7431" width="15" style="1" customWidth="1"/>
    <col min="7432" max="7675" width="17.85546875" style="1"/>
    <col min="7676" max="7676" width="2.140625" style="1" customWidth="1"/>
    <col min="7677" max="7677" width="3.85546875" style="1" customWidth="1"/>
    <col min="7678" max="7678" width="35.28515625" style="1" customWidth="1"/>
    <col min="7679" max="7679" width="17.42578125" style="1" customWidth="1"/>
    <col min="7680" max="7680" width="19.42578125" style="1" customWidth="1"/>
    <col min="7681" max="7681" width="16.85546875" style="1" customWidth="1"/>
    <col min="7682" max="7682" width="17" style="1" customWidth="1"/>
    <col min="7683" max="7683" width="17.42578125" style="1" customWidth="1"/>
    <col min="7684" max="7684" width="16.7109375" style="1" customWidth="1"/>
    <col min="7685" max="7685" width="16.42578125" style="1" customWidth="1"/>
    <col min="7686" max="7686" width="16.85546875" style="1" customWidth="1"/>
    <col min="7687" max="7687" width="15" style="1" customWidth="1"/>
    <col min="7688" max="7931" width="17.85546875" style="1"/>
    <col min="7932" max="7932" width="2.140625" style="1" customWidth="1"/>
    <col min="7933" max="7933" width="3.85546875" style="1" customWidth="1"/>
    <col min="7934" max="7934" width="35.28515625" style="1" customWidth="1"/>
    <col min="7935" max="7935" width="17.42578125" style="1" customWidth="1"/>
    <col min="7936" max="7936" width="19.42578125" style="1" customWidth="1"/>
    <col min="7937" max="7937" width="16.85546875" style="1" customWidth="1"/>
    <col min="7938" max="7938" width="17" style="1" customWidth="1"/>
    <col min="7939" max="7939" width="17.42578125" style="1" customWidth="1"/>
    <col min="7940" max="7940" width="16.7109375" style="1" customWidth="1"/>
    <col min="7941" max="7941" width="16.42578125" style="1" customWidth="1"/>
    <col min="7942" max="7942" width="16.85546875" style="1" customWidth="1"/>
    <col min="7943" max="7943" width="15" style="1" customWidth="1"/>
    <col min="7944" max="8187" width="17.85546875" style="1"/>
    <col min="8188" max="8188" width="2.140625" style="1" customWidth="1"/>
    <col min="8189" max="8189" width="3.85546875" style="1" customWidth="1"/>
    <col min="8190" max="8190" width="35.28515625" style="1" customWidth="1"/>
    <col min="8191" max="8191" width="17.42578125" style="1" customWidth="1"/>
    <col min="8192" max="8192" width="19.42578125" style="1" customWidth="1"/>
    <col min="8193" max="8193" width="16.85546875" style="1" customWidth="1"/>
    <col min="8194" max="8194" width="17" style="1" customWidth="1"/>
    <col min="8195" max="8195" width="17.42578125" style="1" customWidth="1"/>
    <col min="8196" max="8196" width="16.7109375" style="1" customWidth="1"/>
    <col min="8197" max="8197" width="16.42578125" style="1" customWidth="1"/>
    <col min="8198" max="8198" width="16.85546875" style="1" customWidth="1"/>
    <col min="8199" max="8199" width="15" style="1" customWidth="1"/>
    <col min="8200" max="8443" width="17.85546875" style="1"/>
    <col min="8444" max="8444" width="2.140625" style="1" customWidth="1"/>
    <col min="8445" max="8445" width="3.85546875" style="1" customWidth="1"/>
    <col min="8446" max="8446" width="35.28515625" style="1" customWidth="1"/>
    <col min="8447" max="8447" width="17.42578125" style="1" customWidth="1"/>
    <col min="8448" max="8448" width="19.42578125" style="1" customWidth="1"/>
    <col min="8449" max="8449" width="16.85546875" style="1" customWidth="1"/>
    <col min="8450" max="8450" width="17" style="1" customWidth="1"/>
    <col min="8451" max="8451" width="17.42578125" style="1" customWidth="1"/>
    <col min="8452" max="8452" width="16.7109375" style="1" customWidth="1"/>
    <col min="8453" max="8453" width="16.42578125" style="1" customWidth="1"/>
    <col min="8454" max="8454" width="16.85546875" style="1" customWidth="1"/>
    <col min="8455" max="8455" width="15" style="1" customWidth="1"/>
    <col min="8456" max="8699" width="17.85546875" style="1"/>
    <col min="8700" max="8700" width="2.140625" style="1" customWidth="1"/>
    <col min="8701" max="8701" width="3.85546875" style="1" customWidth="1"/>
    <col min="8702" max="8702" width="35.28515625" style="1" customWidth="1"/>
    <col min="8703" max="8703" width="17.42578125" style="1" customWidth="1"/>
    <col min="8704" max="8704" width="19.42578125" style="1" customWidth="1"/>
    <col min="8705" max="8705" width="16.85546875" style="1" customWidth="1"/>
    <col min="8706" max="8706" width="17" style="1" customWidth="1"/>
    <col min="8707" max="8707" width="17.42578125" style="1" customWidth="1"/>
    <col min="8708" max="8708" width="16.7109375" style="1" customWidth="1"/>
    <col min="8709" max="8709" width="16.42578125" style="1" customWidth="1"/>
    <col min="8710" max="8710" width="16.85546875" style="1" customWidth="1"/>
    <col min="8711" max="8711" width="15" style="1" customWidth="1"/>
    <col min="8712" max="8955" width="17.85546875" style="1"/>
    <col min="8956" max="8956" width="2.140625" style="1" customWidth="1"/>
    <col min="8957" max="8957" width="3.85546875" style="1" customWidth="1"/>
    <col min="8958" max="8958" width="35.28515625" style="1" customWidth="1"/>
    <col min="8959" max="8959" width="17.42578125" style="1" customWidth="1"/>
    <col min="8960" max="8960" width="19.42578125" style="1" customWidth="1"/>
    <col min="8961" max="8961" width="16.85546875" style="1" customWidth="1"/>
    <col min="8962" max="8962" width="17" style="1" customWidth="1"/>
    <col min="8963" max="8963" width="17.42578125" style="1" customWidth="1"/>
    <col min="8964" max="8964" width="16.7109375" style="1" customWidth="1"/>
    <col min="8965" max="8965" width="16.42578125" style="1" customWidth="1"/>
    <col min="8966" max="8966" width="16.85546875" style="1" customWidth="1"/>
    <col min="8967" max="8967" width="15" style="1" customWidth="1"/>
    <col min="8968" max="9211" width="17.85546875" style="1"/>
    <col min="9212" max="9212" width="2.140625" style="1" customWidth="1"/>
    <col min="9213" max="9213" width="3.85546875" style="1" customWidth="1"/>
    <col min="9214" max="9214" width="35.28515625" style="1" customWidth="1"/>
    <col min="9215" max="9215" width="17.42578125" style="1" customWidth="1"/>
    <col min="9216" max="9216" width="19.42578125" style="1" customWidth="1"/>
    <col min="9217" max="9217" width="16.85546875" style="1" customWidth="1"/>
    <col min="9218" max="9218" width="17" style="1" customWidth="1"/>
    <col min="9219" max="9219" width="17.42578125" style="1" customWidth="1"/>
    <col min="9220" max="9220" width="16.7109375" style="1" customWidth="1"/>
    <col min="9221" max="9221" width="16.42578125" style="1" customWidth="1"/>
    <col min="9222" max="9222" width="16.85546875" style="1" customWidth="1"/>
    <col min="9223" max="9223" width="15" style="1" customWidth="1"/>
    <col min="9224" max="9467" width="17.85546875" style="1"/>
    <col min="9468" max="9468" width="2.140625" style="1" customWidth="1"/>
    <col min="9469" max="9469" width="3.85546875" style="1" customWidth="1"/>
    <col min="9470" max="9470" width="35.28515625" style="1" customWidth="1"/>
    <col min="9471" max="9471" width="17.42578125" style="1" customWidth="1"/>
    <col min="9472" max="9472" width="19.42578125" style="1" customWidth="1"/>
    <col min="9473" max="9473" width="16.85546875" style="1" customWidth="1"/>
    <col min="9474" max="9474" width="17" style="1" customWidth="1"/>
    <col min="9475" max="9475" width="17.42578125" style="1" customWidth="1"/>
    <col min="9476" max="9476" width="16.7109375" style="1" customWidth="1"/>
    <col min="9477" max="9477" width="16.42578125" style="1" customWidth="1"/>
    <col min="9478" max="9478" width="16.85546875" style="1" customWidth="1"/>
    <col min="9479" max="9479" width="15" style="1" customWidth="1"/>
    <col min="9480" max="9723" width="17.85546875" style="1"/>
    <col min="9724" max="9724" width="2.140625" style="1" customWidth="1"/>
    <col min="9725" max="9725" width="3.85546875" style="1" customWidth="1"/>
    <col min="9726" max="9726" width="35.28515625" style="1" customWidth="1"/>
    <col min="9727" max="9727" width="17.42578125" style="1" customWidth="1"/>
    <col min="9728" max="9728" width="19.42578125" style="1" customWidth="1"/>
    <col min="9729" max="9729" width="16.85546875" style="1" customWidth="1"/>
    <col min="9730" max="9730" width="17" style="1" customWidth="1"/>
    <col min="9731" max="9731" width="17.42578125" style="1" customWidth="1"/>
    <col min="9732" max="9732" width="16.7109375" style="1" customWidth="1"/>
    <col min="9733" max="9733" width="16.42578125" style="1" customWidth="1"/>
    <col min="9734" max="9734" width="16.85546875" style="1" customWidth="1"/>
    <col min="9735" max="9735" width="15" style="1" customWidth="1"/>
    <col min="9736" max="9979" width="17.85546875" style="1"/>
    <col min="9980" max="9980" width="2.140625" style="1" customWidth="1"/>
    <col min="9981" max="9981" width="3.85546875" style="1" customWidth="1"/>
    <col min="9982" max="9982" width="35.28515625" style="1" customWidth="1"/>
    <col min="9983" max="9983" width="17.42578125" style="1" customWidth="1"/>
    <col min="9984" max="9984" width="19.42578125" style="1" customWidth="1"/>
    <col min="9985" max="9985" width="16.85546875" style="1" customWidth="1"/>
    <col min="9986" max="9986" width="17" style="1" customWidth="1"/>
    <col min="9987" max="9987" width="17.42578125" style="1" customWidth="1"/>
    <col min="9988" max="9988" width="16.7109375" style="1" customWidth="1"/>
    <col min="9989" max="9989" width="16.42578125" style="1" customWidth="1"/>
    <col min="9990" max="9990" width="16.85546875" style="1" customWidth="1"/>
    <col min="9991" max="9991" width="15" style="1" customWidth="1"/>
    <col min="9992" max="10235" width="17.85546875" style="1"/>
    <col min="10236" max="10236" width="2.140625" style="1" customWidth="1"/>
    <col min="10237" max="10237" width="3.85546875" style="1" customWidth="1"/>
    <col min="10238" max="10238" width="35.28515625" style="1" customWidth="1"/>
    <col min="10239" max="10239" width="17.42578125" style="1" customWidth="1"/>
    <col min="10240" max="10240" width="19.42578125" style="1" customWidth="1"/>
    <col min="10241" max="10241" width="16.85546875" style="1" customWidth="1"/>
    <col min="10242" max="10242" width="17" style="1" customWidth="1"/>
    <col min="10243" max="10243" width="17.42578125" style="1" customWidth="1"/>
    <col min="10244" max="10244" width="16.7109375" style="1" customWidth="1"/>
    <col min="10245" max="10245" width="16.42578125" style="1" customWidth="1"/>
    <col min="10246" max="10246" width="16.85546875" style="1" customWidth="1"/>
    <col min="10247" max="10247" width="15" style="1" customWidth="1"/>
    <col min="10248" max="10491" width="17.85546875" style="1"/>
    <col min="10492" max="10492" width="2.140625" style="1" customWidth="1"/>
    <col min="10493" max="10493" width="3.85546875" style="1" customWidth="1"/>
    <col min="10494" max="10494" width="35.28515625" style="1" customWidth="1"/>
    <col min="10495" max="10495" width="17.42578125" style="1" customWidth="1"/>
    <col min="10496" max="10496" width="19.42578125" style="1" customWidth="1"/>
    <col min="10497" max="10497" width="16.85546875" style="1" customWidth="1"/>
    <col min="10498" max="10498" width="17" style="1" customWidth="1"/>
    <col min="10499" max="10499" width="17.42578125" style="1" customWidth="1"/>
    <col min="10500" max="10500" width="16.7109375" style="1" customWidth="1"/>
    <col min="10501" max="10501" width="16.42578125" style="1" customWidth="1"/>
    <col min="10502" max="10502" width="16.85546875" style="1" customWidth="1"/>
    <col min="10503" max="10503" width="15" style="1" customWidth="1"/>
    <col min="10504" max="10747" width="17.85546875" style="1"/>
    <col min="10748" max="10748" width="2.140625" style="1" customWidth="1"/>
    <col min="10749" max="10749" width="3.85546875" style="1" customWidth="1"/>
    <col min="10750" max="10750" width="35.28515625" style="1" customWidth="1"/>
    <col min="10751" max="10751" width="17.42578125" style="1" customWidth="1"/>
    <col min="10752" max="10752" width="19.42578125" style="1" customWidth="1"/>
    <col min="10753" max="10753" width="16.85546875" style="1" customWidth="1"/>
    <col min="10754" max="10754" width="17" style="1" customWidth="1"/>
    <col min="10755" max="10755" width="17.42578125" style="1" customWidth="1"/>
    <col min="10756" max="10756" width="16.7109375" style="1" customWidth="1"/>
    <col min="10757" max="10757" width="16.42578125" style="1" customWidth="1"/>
    <col min="10758" max="10758" width="16.85546875" style="1" customWidth="1"/>
    <col min="10759" max="10759" width="15" style="1" customWidth="1"/>
    <col min="10760" max="11003" width="17.85546875" style="1"/>
    <col min="11004" max="11004" width="2.140625" style="1" customWidth="1"/>
    <col min="11005" max="11005" width="3.85546875" style="1" customWidth="1"/>
    <col min="11006" max="11006" width="35.28515625" style="1" customWidth="1"/>
    <col min="11007" max="11007" width="17.42578125" style="1" customWidth="1"/>
    <col min="11008" max="11008" width="19.42578125" style="1" customWidth="1"/>
    <col min="11009" max="11009" width="16.85546875" style="1" customWidth="1"/>
    <col min="11010" max="11010" width="17" style="1" customWidth="1"/>
    <col min="11011" max="11011" width="17.42578125" style="1" customWidth="1"/>
    <col min="11012" max="11012" width="16.7109375" style="1" customWidth="1"/>
    <col min="11013" max="11013" width="16.42578125" style="1" customWidth="1"/>
    <col min="11014" max="11014" width="16.85546875" style="1" customWidth="1"/>
    <col min="11015" max="11015" width="15" style="1" customWidth="1"/>
    <col min="11016" max="11259" width="17.85546875" style="1"/>
    <col min="11260" max="11260" width="2.140625" style="1" customWidth="1"/>
    <col min="11261" max="11261" width="3.85546875" style="1" customWidth="1"/>
    <col min="11262" max="11262" width="35.28515625" style="1" customWidth="1"/>
    <col min="11263" max="11263" width="17.42578125" style="1" customWidth="1"/>
    <col min="11264" max="11264" width="19.42578125" style="1" customWidth="1"/>
    <col min="11265" max="11265" width="16.85546875" style="1" customWidth="1"/>
    <col min="11266" max="11266" width="17" style="1" customWidth="1"/>
    <col min="11267" max="11267" width="17.42578125" style="1" customWidth="1"/>
    <col min="11268" max="11268" width="16.7109375" style="1" customWidth="1"/>
    <col min="11269" max="11269" width="16.42578125" style="1" customWidth="1"/>
    <col min="11270" max="11270" width="16.85546875" style="1" customWidth="1"/>
    <col min="11271" max="11271" width="15" style="1" customWidth="1"/>
    <col min="11272" max="11515" width="17.85546875" style="1"/>
    <col min="11516" max="11516" width="2.140625" style="1" customWidth="1"/>
    <col min="11517" max="11517" width="3.85546875" style="1" customWidth="1"/>
    <col min="11518" max="11518" width="35.28515625" style="1" customWidth="1"/>
    <col min="11519" max="11519" width="17.42578125" style="1" customWidth="1"/>
    <col min="11520" max="11520" width="19.42578125" style="1" customWidth="1"/>
    <col min="11521" max="11521" width="16.85546875" style="1" customWidth="1"/>
    <col min="11522" max="11522" width="17" style="1" customWidth="1"/>
    <col min="11523" max="11523" width="17.42578125" style="1" customWidth="1"/>
    <col min="11524" max="11524" width="16.7109375" style="1" customWidth="1"/>
    <col min="11525" max="11525" width="16.42578125" style="1" customWidth="1"/>
    <col min="11526" max="11526" width="16.85546875" style="1" customWidth="1"/>
    <col min="11527" max="11527" width="15" style="1" customWidth="1"/>
    <col min="11528" max="11771" width="17.85546875" style="1"/>
    <col min="11772" max="11772" width="2.140625" style="1" customWidth="1"/>
    <col min="11773" max="11773" width="3.85546875" style="1" customWidth="1"/>
    <col min="11774" max="11774" width="35.28515625" style="1" customWidth="1"/>
    <col min="11775" max="11775" width="17.42578125" style="1" customWidth="1"/>
    <col min="11776" max="11776" width="19.42578125" style="1" customWidth="1"/>
    <col min="11777" max="11777" width="16.85546875" style="1" customWidth="1"/>
    <col min="11778" max="11778" width="17" style="1" customWidth="1"/>
    <col min="11779" max="11779" width="17.42578125" style="1" customWidth="1"/>
    <col min="11780" max="11780" width="16.7109375" style="1" customWidth="1"/>
    <col min="11781" max="11781" width="16.42578125" style="1" customWidth="1"/>
    <col min="11782" max="11782" width="16.85546875" style="1" customWidth="1"/>
    <col min="11783" max="11783" width="15" style="1" customWidth="1"/>
    <col min="11784" max="12027" width="17.85546875" style="1"/>
    <col min="12028" max="12028" width="2.140625" style="1" customWidth="1"/>
    <col min="12029" max="12029" width="3.85546875" style="1" customWidth="1"/>
    <col min="12030" max="12030" width="35.28515625" style="1" customWidth="1"/>
    <col min="12031" max="12031" width="17.42578125" style="1" customWidth="1"/>
    <col min="12032" max="12032" width="19.42578125" style="1" customWidth="1"/>
    <col min="12033" max="12033" width="16.85546875" style="1" customWidth="1"/>
    <col min="12034" max="12034" width="17" style="1" customWidth="1"/>
    <col min="12035" max="12035" width="17.42578125" style="1" customWidth="1"/>
    <col min="12036" max="12036" width="16.7109375" style="1" customWidth="1"/>
    <col min="12037" max="12037" width="16.42578125" style="1" customWidth="1"/>
    <col min="12038" max="12038" width="16.85546875" style="1" customWidth="1"/>
    <col min="12039" max="12039" width="15" style="1" customWidth="1"/>
    <col min="12040" max="12283" width="17.85546875" style="1"/>
    <col min="12284" max="12284" width="2.140625" style="1" customWidth="1"/>
    <col min="12285" max="12285" width="3.85546875" style="1" customWidth="1"/>
    <col min="12286" max="12286" width="35.28515625" style="1" customWidth="1"/>
    <col min="12287" max="12287" width="17.42578125" style="1" customWidth="1"/>
    <col min="12288" max="12288" width="19.42578125" style="1" customWidth="1"/>
    <col min="12289" max="12289" width="16.85546875" style="1" customWidth="1"/>
    <col min="12290" max="12290" width="17" style="1" customWidth="1"/>
    <col min="12291" max="12291" width="17.42578125" style="1" customWidth="1"/>
    <col min="12292" max="12292" width="16.7109375" style="1" customWidth="1"/>
    <col min="12293" max="12293" width="16.42578125" style="1" customWidth="1"/>
    <col min="12294" max="12294" width="16.85546875" style="1" customWidth="1"/>
    <col min="12295" max="12295" width="15" style="1" customWidth="1"/>
    <col min="12296" max="12539" width="17.85546875" style="1"/>
    <col min="12540" max="12540" width="2.140625" style="1" customWidth="1"/>
    <col min="12541" max="12541" width="3.85546875" style="1" customWidth="1"/>
    <col min="12542" max="12542" width="35.28515625" style="1" customWidth="1"/>
    <col min="12543" max="12543" width="17.42578125" style="1" customWidth="1"/>
    <col min="12544" max="12544" width="19.42578125" style="1" customWidth="1"/>
    <col min="12545" max="12545" width="16.85546875" style="1" customWidth="1"/>
    <col min="12546" max="12546" width="17" style="1" customWidth="1"/>
    <col min="12547" max="12547" width="17.42578125" style="1" customWidth="1"/>
    <col min="12548" max="12548" width="16.7109375" style="1" customWidth="1"/>
    <col min="12549" max="12549" width="16.42578125" style="1" customWidth="1"/>
    <col min="12550" max="12550" width="16.85546875" style="1" customWidth="1"/>
    <col min="12551" max="12551" width="15" style="1" customWidth="1"/>
    <col min="12552" max="12795" width="17.85546875" style="1"/>
    <col min="12796" max="12796" width="2.140625" style="1" customWidth="1"/>
    <col min="12797" max="12797" width="3.85546875" style="1" customWidth="1"/>
    <col min="12798" max="12798" width="35.28515625" style="1" customWidth="1"/>
    <col min="12799" max="12799" width="17.42578125" style="1" customWidth="1"/>
    <col min="12800" max="12800" width="19.42578125" style="1" customWidth="1"/>
    <col min="12801" max="12801" width="16.85546875" style="1" customWidth="1"/>
    <col min="12802" max="12802" width="17" style="1" customWidth="1"/>
    <col min="12803" max="12803" width="17.42578125" style="1" customWidth="1"/>
    <col min="12804" max="12804" width="16.7109375" style="1" customWidth="1"/>
    <col min="12805" max="12805" width="16.42578125" style="1" customWidth="1"/>
    <col min="12806" max="12806" width="16.85546875" style="1" customWidth="1"/>
    <col min="12807" max="12807" width="15" style="1" customWidth="1"/>
    <col min="12808" max="13051" width="17.85546875" style="1"/>
    <col min="13052" max="13052" width="2.140625" style="1" customWidth="1"/>
    <col min="13053" max="13053" width="3.85546875" style="1" customWidth="1"/>
    <col min="13054" max="13054" width="35.28515625" style="1" customWidth="1"/>
    <col min="13055" max="13055" width="17.42578125" style="1" customWidth="1"/>
    <col min="13056" max="13056" width="19.42578125" style="1" customWidth="1"/>
    <col min="13057" max="13057" width="16.85546875" style="1" customWidth="1"/>
    <col min="13058" max="13058" width="17" style="1" customWidth="1"/>
    <col min="13059" max="13059" width="17.42578125" style="1" customWidth="1"/>
    <col min="13060" max="13060" width="16.7109375" style="1" customWidth="1"/>
    <col min="13061" max="13061" width="16.42578125" style="1" customWidth="1"/>
    <col min="13062" max="13062" width="16.85546875" style="1" customWidth="1"/>
    <col min="13063" max="13063" width="15" style="1" customWidth="1"/>
    <col min="13064" max="13307" width="17.85546875" style="1"/>
    <col min="13308" max="13308" width="2.140625" style="1" customWidth="1"/>
    <col min="13309" max="13309" width="3.85546875" style="1" customWidth="1"/>
    <col min="13310" max="13310" width="35.28515625" style="1" customWidth="1"/>
    <col min="13311" max="13311" width="17.42578125" style="1" customWidth="1"/>
    <col min="13312" max="13312" width="19.42578125" style="1" customWidth="1"/>
    <col min="13313" max="13313" width="16.85546875" style="1" customWidth="1"/>
    <col min="13314" max="13314" width="17" style="1" customWidth="1"/>
    <col min="13315" max="13315" width="17.42578125" style="1" customWidth="1"/>
    <col min="13316" max="13316" width="16.7109375" style="1" customWidth="1"/>
    <col min="13317" max="13317" width="16.42578125" style="1" customWidth="1"/>
    <col min="13318" max="13318" width="16.85546875" style="1" customWidth="1"/>
    <col min="13319" max="13319" width="15" style="1" customWidth="1"/>
    <col min="13320" max="13563" width="17.85546875" style="1"/>
    <col min="13564" max="13564" width="2.140625" style="1" customWidth="1"/>
    <col min="13565" max="13565" width="3.85546875" style="1" customWidth="1"/>
    <col min="13566" max="13566" width="35.28515625" style="1" customWidth="1"/>
    <col min="13567" max="13567" width="17.42578125" style="1" customWidth="1"/>
    <col min="13568" max="13568" width="19.42578125" style="1" customWidth="1"/>
    <col min="13569" max="13569" width="16.85546875" style="1" customWidth="1"/>
    <col min="13570" max="13570" width="17" style="1" customWidth="1"/>
    <col min="13571" max="13571" width="17.42578125" style="1" customWidth="1"/>
    <col min="13572" max="13572" width="16.7109375" style="1" customWidth="1"/>
    <col min="13573" max="13573" width="16.42578125" style="1" customWidth="1"/>
    <col min="13574" max="13574" width="16.85546875" style="1" customWidth="1"/>
    <col min="13575" max="13575" width="15" style="1" customWidth="1"/>
    <col min="13576" max="13819" width="17.85546875" style="1"/>
    <col min="13820" max="13820" width="2.140625" style="1" customWidth="1"/>
    <col min="13821" max="13821" width="3.85546875" style="1" customWidth="1"/>
    <col min="13822" max="13822" width="35.28515625" style="1" customWidth="1"/>
    <col min="13823" max="13823" width="17.42578125" style="1" customWidth="1"/>
    <col min="13824" max="13824" width="19.42578125" style="1" customWidth="1"/>
    <col min="13825" max="13825" width="16.85546875" style="1" customWidth="1"/>
    <col min="13826" max="13826" width="17" style="1" customWidth="1"/>
    <col min="13827" max="13827" width="17.42578125" style="1" customWidth="1"/>
    <col min="13828" max="13828" width="16.7109375" style="1" customWidth="1"/>
    <col min="13829" max="13829" width="16.42578125" style="1" customWidth="1"/>
    <col min="13830" max="13830" width="16.85546875" style="1" customWidth="1"/>
    <col min="13831" max="13831" width="15" style="1" customWidth="1"/>
    <col min="13832" max="14075" width="17.85546875" style="1"/>
    <col min="14076" max="14076" width="2.140625" style="1" customWidth="1"/>
    <col min="14077" max="14077" width="3.85546875" style="1" customWidth="1"/>
    <col min="14078" max="14078" width="35.28515625" style="1" customWidth="1"/>
    <col min="14079" max="14079" width="17.42578125" style="1" customWidth="1"/>
    <col min="14080" max="14080" width="19.42578125" style="1" customWidth="1"/>
    <col min="14081" max="14081" width="16.85546875" style="1" customWidth="1"/>
    <col min="14082" max="14082" width="17" style="1" customWidth="1"/>
    <col min="14083" max="14083" width="17.42578125" style="1" customWidth="1"/>
    <col min="14084" max="14084" width="16.7109375" style="1" customWidth="1"/>
    <col min="14085" max="14085" width="16.42578125" style="1" customWidth="1"/>
    <col min="14086" max="14086" width="16.85546875" style="1" customWidth="1"/>
    <col min="14087" max="14087" width="15" style="1" customWidth="1"/>
    <col min="14088" max="14331" width="17.85546875" style="1"/>
    <col min="14332" max="14332" width="2.140625" style="1" customWidth="1"/>
    <col min="14333" max="14333" width="3.85546875" style="1" customWidth="1"/>
    <col min="14334" max="14334" width="35.28515625" style="1" customWidth="1"/>
    <col min="14335" max="14335" width="17.42578125" style="1" customWidth="1"/>
    <col min="14336" max="14336" width="19.42578125" style="1" customWidth="1"/>
    <col min="14337" max="14337" width="16.85546875" style="1" customWidth="1"/>
    <col min="14338" max="14338" width="17" style="1" customWidth="1"/>
    <col min="14339" max="14339" width="17.42578125" style="1" customWidth="1"/>
    <col min="14340" max="14340" width="16.7109375" style="1" customWidth="1"/>
    <col min="14341" max="14341" width="16.42578125" style="1" customWidth="1"/>
    <col min="14342" max="14342" width="16.85546875" style="1" customWidth="1"/>
    <col min="14343" max="14343" width="15" style="1" customWidth="1"/>
    <col min="14344" max="14587" width="17.85546875" style="1"/>
    <col min="14588" max="14588" width="2.140625" style="1" customWidth="1"/>
    <col min="14589" max="14589" width="3.85546875" style="1" customWidth="1"/>
    <col min="14590" max="14590" width="35.28515625" style="1" customWidth="1"/>
    <col min="14591" max="14591" width="17.42578125" style="1" customWidth="1"/>
    <col min="14592" max="14592" width="19.42578125" style="1" customWidth="1"/>
    <col min="14593" max="14593" width="16.85546875" style="1" customWidth="1"/>
    <col min="14594" max="14594" width="17" style="1" customWidth="1"/>
    <col min="14595" max="14595" width="17.42578125" style="1" customWidth="1"/>
    <col min="14596" max="14596" width="16.7109375" style="1" customWidth="1"/>
    <col min="14597" max="14597" width="16.42578125" style="1" customWidth="1"/>
    <col min="14598" max="14598" width="16.85546875" style="1" customWidth="1"/>
    <col min="14599" max="14599" width="15" style="1" customWidth="1"/>
    <col min="14600" max="14843" width="17.85546875" style="1"/>
    <col min="14844" max="14844" width="2.140625" style="1" customWidth="1"/>
    <col min="14845" max="14845" width="3.85546875" style="1" customWidth="1"/>
    <col min="14846" max="14846" width="35.28515625" style="1" customWidth="1"/>
    <col min="14847" max="14847" width="17.42578125" style="1" customWidth="1"/>
    <col min="14848" max="14848" width="19.42578125" style="1" customWidth="1"/>
    <col min="14849" max="14849" width="16.85546875" style="1" customWidth="1"/>
    <col min="14850" max="14850" width="17" style="1" customWidth="1"/>
    <col min="14851" max="14851" width="17.42578125" style="1" customWidth="1"/>
    <col min="14852" max="14852" width="16.7109375" style="1" customWidth="1"/>
    <col min="14853" max="14853" width="16.42578125" style="1" customWidth="1"/>
    <col min="14854" max="14854" width="16.85546875" style="1" customWidth="1"/>
    <col min="14855" max="14855" width="15" style="1" customWidth="1"/>
    <col min="14856" max="15099" width="17.85546875" style="1"/>
    <col min="15100" max="15100" width="2.140625" style="1" customWidth="1"/>
    <col min="15101" max="15101" width="3.85546875" style="1" customWidth="1"/>
    <col min="15102" max="15102" width="35.28515625" style="1" customWidth="1"/>
    <col min="15103" max="15103" width="17.42578125" style="1" customWidth="1"/>
    <col min="15104" max="15104" width="19.42578125" style="1" customWidth="1"/>
    <col min="15105" max="15105" width="16.85546875" style="1" customWidth="1"/>
    <col min="15106" max="15106" width="17" style="1" customWidth="1"/>
    <col min="15107" max="15107" width="17.42578125" style="1" customWidth="1"/>
    <col min="15108" max="15108" width="16.7109375" style="1" customWidth="1"/>
    <col min="15109" max="15109" width="16.42578125" style="1" customWidth="1"/>
    <col min="15110" max="15110" width="16.85546875" style="1" customWidth="1"/>
    <col min="15111" max="15111" width="15" style="1" customWidth="1"/>
    <col min="15112" max="15355" width="17.85546875" style="1"/>
    <col min="15356" max="15356" width="2.140625" style="1" customWidth="1"/>
    <col min="15357" max="15357" width="3.85546875" style="1" customWidth="1"/>
    <col min="15358" max="15358" width="35.28515625" style="1" customWidth="1"/>
    <col min="15359" max="15359" width="17.42578125" style="1" customWidth="1"/>
    <col min="15360" max="15360" width="19.42578125" style="1" customWidth="1"/>
    <col min="15361" max="15361" width="16.85546875" style="1" customWidth="1"/>
    <col min="15362" max="15362" width="17" style="1" customWidth="1"/>
    <col min="15363" max="15363" width="17.42578125" style="1" customWidth="1"/>
    <col min="15364" max="15364" width="16.7109375" style="1" customWidth="1"/>
    <col min="15365" max="15365" width="16.42578125" style="1" customWidth="1"/>
    <col min="15366" max="15366" width="16.85546875" style="1" customWidth="1"/>
    <col min="15367" max="15367" width="15" style="1" customWidth="1"/>
    <col min="15368" max="15611" width="17.85546875" style="1"/>
    <col min="15612" max="15612" width="2.140625" style="1" customWidth="1"/>
    <col min="15613" max="15613" width="3.85546875" style="1" customWidth="1"/>
    <col min="15614" max="15614" width="35.28515625" style="1" customWidth="1"/>
    <col min="15615" max="15615" width="17.42578125" style="1" customWidth="1"/>
    <col min="15616" max="15616" width="19.42578125" style="1" customWidth="1"/>
    <col min="15617" max="15617" width="16.85546875" style="1" customWidth="1"/>
    <col min="15618" max="15618" width="17" style="1" customWidth="1"/>
    <col min="15619" max="15619" width="17.42578125" style="1" customWidth="1"/>
    <col min="15620" max="15620" width="16.7109375" style="1" customWidth="1"/>
    <col min="15621" max="15621" width="16.42578125" style="1" customWidth="1"/>
    <col min="15622" max="15622" width="16.85546875" style="1" customWidth="1"/>
    <col min="15623" max="15623" width="15" style="1" customWidth="1"/>
    <col min="15624" max="15867" width="17.85546875" style="1"/>
    <col min="15868" max="15868" width="2.140625" style="1" customWidth="1"/>
    <col min="15869" max="15869" width="3.85546875" style="1" customWidth="1"/>
    <col min="15870" max="15870" width="35.28515625" style="1" customWidth="1"/>
    <col min="15871" max="15871" width="17.42578125" style="1" customWidth="1"/>
    <col min="15872" max="15872" width="19.42578125" style="1" customWidth="1"/>
    <col min="15873" max="15873" width="16.85546875" style="1" customWidth="1"/>
    <col min="15874" max="15874" width="17" style="1" customWidth="1"/>
    <col min="15875" max="15875" width="17.42578125" style="1" customWidth="1"/>
    <col min="15876" max="15876" width="16.7109375" style="1" customWidth="1"/>
    <col min="15877" max="15877" width="16.42578125" style="1" customWidth="1"/>
    <col min="15878" max="15878" width="16.85546875" style="1" customWidth="1"/>
    <col min="15879" max="15879" width="15" style="1" customWidth="1"/>
    <col min="15880" max="16123" width="17.85546875" style="1"/>
    <col min="16124" max="16124" width="2.140625" style="1" customWidth="1"/>
    <col min="16125" max="16125" width="3.85546875" style="1" customWidth="1"/>
    <col min="16126" max="16126" width="35.28515625" style="1" customWidth="1"/>
    <col min="16127" max="16127" width="17.42578125" style="1" customWidth="1"/>
    <col min="16128" max="16128" width="19.42578125" style="1" customWidth="1"/>
    <col min="16129" max="16129" width="16.85546875" style="1" customWidth="1"/>
    <col min="16130" max="16130" width="17" style="1" customWidth="1"/>
    <col min="16131" max="16131" width="17.42578125" style="1" customWidth="1"/>
    <col min="16132" max="16132" width="16.7109375" style="1" customWidth="1"/>
    <col min="16133" max="16133" width="16.42578125" style="1" customWidth="1"/>
    <col min="16134" max="16134" width="16.85546875" style="1" customWidth="1"/>
    <col min="16135" max="16135" width="15" style="1" customWidth="1"/>
    <col min="16136" max="16384" width="17.85546875" style="1"/>
  </cols>
  <sheetData>
    <row r="1" spans="2:253" s="2" customFormat="1" ht="34.5">
      <c r="C1" s="201" t="s">
        <v>6</v>
      </c>
      <c r="D1" s="201"/>
      <c r="E1" s="201"/>
      <c r="F1" s="201"/>
      <c r="G1" s="201"/>
      <c r="I1" s="31" t="s">
        <v>46</v>
      </c>
      <c r="J1" s="31"/>
      <c r="K1" s="31"/>
      <c r="L1" s="31"/>
      <c r="M1" s="31"/>
    </row>
    <row r="2" spans="2:253" s="2" customFormat="1" ht="22.5">
      <c r="B2" s="3"/>
      <c r="C2" s="192" t="s">
        <v>38</v>
      </c>
      <c r="D2" s="192"/>
      <c r="E2" s="192"/>
      <c r="F2" s="192"/>
      <c r="G2" s="192"/>
      <c r="H2" s="192"/>
      <c r="I2" s="192"/>
      <c r="J2" s="192"/>
      <c r="M2" s="198"/>
      <c r="N2" s="198"/>
    </row>
    <row r="3" spans="2:253" s="5" customFormat="1" ht="20.25">
      <c r="B3" s="45"/>
      <c r="C3" s="192" t="s">
        <v>39</v>
      </c>
      <c r="D3" s="192"/>
      <c r="E3" s="192"/>
      <c r="F3" s="192"/>
      <c r="G3" s="192"/>
      <c r="H3" s="191"/>
      <c r="I3" s="191"/>
      <c r="J3" s="191"/>
      <c r="K3" s="191"/>
      <c r="L3" s="19"/>
      <c r="M3" s="19"/>
      <c r="N3" s="19"/>
      <c r="O3" s="19"/>
    </row>
    <row r="4" spans="2:253" s="5" customFormat="1" ht="20.25">
      <c r="B4" s="45"/>
      <c r="C4" s="192" t="s">
        <v>40</v>
      </c>
      <c r="D4" s="192"/>
      <c r="E4" s="192"/>
      <c r="F4" s="192"/>
      <c r="G4" s="192"/>
      <c r="H4" s="192"/>
      <c r="I4" s="192"/>
      <c r="J4" s="192"/>
      <c r="K4" s="182"/>
      <c r="L4" s="19"/>
      <c r="M4" s="19"/>
      <c r="N4" s="19"/>
      <c r="O4" s="19"/>
    </row>
    <row r="5" spans="2:253" s="5" customFormat="1" ht="20.25">
      <c r="B5" s="45"/>
      <c r="C5" s="192" t="s">
        <v>43</v>
      </c>
      <c r="D5" s="192"/>
      <c r="E5" s="192"/>
      <c r="F5" s="192"/>
      <c r="G5" s="192"/>
      <c r="H5" s="192"/>
      <c r="I5" s="192"/>
      <c r="J5" s="192"/>
      <c r="K5" s="182"/>
      <c r="L5" s="19"/>
      <c r="M5" s="19"/>
      <c r="N5" s="19"/>
      <c r="O5" s="19"/>
    </row>
    <row r="6" spans="2:253" s="5" customFormat="1" ht="20.25">
      <c r="B6" s="45"/>
      <c r="C6" s="192" t="s">
        <v>41</v>
      </c>
      <c r="D6" s="192"/>
      <c r="E6" s="192"/>
      <c r="F6" s="192"/>
      <c r="G6" s="192"/>
      <c r="H6" s="192"/>
      <c r="I6" s="192"/>
      <c r="J6" s="192"/>
      <c r="K6" s="9"/>
      <c r="L6" s="9"/>
      <c r="M6" s="9"/>
      <c r="N6" s="19"/>
      <c r="O6" s="19"/>
    </row>
    <row r="7" spans="2:253" s="5" customFormat="1" ht="20.25">
      <c r="C7" s="192" t="s">
        <v>42</v>
      </c>
      <c r="D7" s="192"/>
      <c r="E7" s="192"/>
      <c r="F7" s="192"/>
      <c r="G7" s="192"/>
      <c r="H7" s="192"/>
      <c r="I7" s="192"/>
      <c r="J7" s="192"/>
      <c r="K7" s="9"/>
      <c r="L7" s="9"/>
      <c r="M7" s="9"/>
      <c r="N7" s="19"/>
      <c r="O7" s="19"/>
      <c r="P7" s="19"/>
    </row>
    <row r="8" spans="2:253" s="5" customFormat="1" ht="18.75" thickBot="1">
      <c r="B8" s="6"/>
      <c r="C8" s="7"/>
      <c r="D8" s="7"/>
      <c r="E8" s="7"/>
      <c r="F8" s="7"/>
      <c r="G8" s="8"/>
      <c r="H8" s="8"/>
      <c r="I8" s="8"/>
      <c r="J8" s="8"/>
      <c r="K8" s="8"/>
      <c r="L8" s="8"/>
    </row>
    <row r="9" spans="2:253" s="10" customFormat="1" ht="32.25" customHeight="1" thickBot="1">
      <c r="B9" s="202" t="s">
        <v>28</v>
      </c>
      <c r="C9" s="203"/>
      <c r="D9" s="170" t="s">
        <v>18</v>
      </c>
      <c r="E9" s="55" t="s">
        <v>13</v>
      </c>
      <c r="F9" s="56" t="s">
        <v>12</v>
      </c>
      <c r="G9" s="69" t="s">
        <v>8</v>
      </c>
      <c r="H9" s="57" t="s">
        <v>13</v>
      </c>
      <c r="I9" s="76" t="s">
        <v>4</v>
      </c>
      <c r="J9" s="58" t="s">
        <v>8</v>
      </c>
      <c r="K9" s="59" t="s">
        <v>10</v>
      </c>
      <c r="L9" s="60" t="s">
        <v>5</v>
      </c>
      <c r="M9" s="61" t="s">
        <v>9</v>
      </c>
      <c r="N9" s="62" t="s">
        <v>11</v>
      </c>
      <c r="O9" s="11"/>
      <c r="P9" s="12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pans="2:253" s="5" customFormat="1" ht="18" customHeight="1">
      <c r="B10" s="22">
        <v>1</v>
      </c>
      <c r="C10" s="27"/>
      <c r="D10" s="64"/>
      <c r="E10" s="47">
        <v>12537.87</v>
      </c>
      <c r="F10" s="28">
        <v>0</v>
      </c>
      <c r="G10" s="70">
        <f>(E10*F10)</f>
        <v>0</v>
      </c>
      <c r="H10" s="47">
        <v>626.89</v>
      </c>
      <c r="I10" s="28">
        <v>0</v>
      </c>
      <c r="J10" s="48">
        <f>(H10*I10)</f>
        <v>0</v>
      </c>
      <c r="K10" s="54">
        <f>SUM(G10+J10)/12</f>
        <v>0</v>
      </c>
      <c r="L10" s="29">
        <f>SUM(G10+J10+K10)</f>
        <v>0</v>
      </c>
      <c r="M10" s="30">
        <f>(G10+J10)*5%</f>
        <v>0</v>
      </c>
      <c r="N10" s="46">
        <f>M10/12</f>
        <v>0</v>
      </c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spans="2:253" s="5" customFormat="1" ht="18" customHeight="1">
      <c r="B11" s="23">
        <v>2</v>
      </c>
      <c r="C11" s="24"/>
      <c r="D11" s="65"/>
      <c r="E11" s="47">
        <v>12537.87</v>
      </c>
      <c r="F11" s="28">
        <v>0</v>
      </c>
      <c r="G11" s="71">
        <f t="shared" ref="G11:G54" si="0">(E11*F11)</f>
        <v>0</v>
      </c>
      <c r="H11" s="47">
        <v>626.89</v>
      </c>
      <c r="I11" s="14">
        <v>0</v>
      </c>
      <c r="J11" s="48">
        <f t="shared" ref="J11:J54" si="1">(H11*I11)</f>
        <v>0</v>
      </c>
      <c r="K11" s="54">
        <f t="shared" ref="K11:K54" si="2">SUM(G11+J11)/12</f>
        <v>0</v>
      </c>
      <c r="L11" s="29">
        <f t="shared" ref="L11:L54" si="3">SUM(G11+J11+K11)</f>
        <v>0</v>
      </c>
      <c r="M11" s="30">
        <f t="shared" ref="M11:M54" si="4">(G11+J11)*5%</f>
        <v>0</v>
      </c>
      <c r="N11" s="46">
        <f t="shared" ref="N11:N54" si="5">M11/12</f>
        <v>0</v>
      </c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pans="2:253" s="5" customFormat="1" ht="18" customHeight="1">
      <c r="B12" s="23">
        <v>3</v>
      </c>
      <c r="C12" s="24"/>
      <c r="D12" s="65"/>
      <c r="E12" s="47">
        <v>12537.87</v>
      </c>
      <c r="F12" s="28">
        <v>0</v>
      </c>
      <c r="G12" s="71">
        <f t="shared" si="0"/>
        <v>0</v>
      </c>
      <c r="H12" s="47">
        <v>626.89</v>
      </c>
      <c r="I12" s="14">
        <v>0</v>
      </c>
      <c r="J12" s="48">
        <f t="shared" si="1"/>
        <v>0</v>
      </c>
      <c r="K12" s="54">
        <f t="shared" si="2"/>
        <v>0</v>
      </c>
      <c r="L12" s="29">
        <f t="shared" si="3"/>
        <v>0</v>
      </c>
      <c r="M12" s="30">
        <f t="shared" si="4"/>
        <v>0</v>
      </c>
      <c r="N12" s="46">
        <f t="shared" si="5"/>
        <v>0</v>
      </c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spans="2:253" s="5" customFormat="1" ht="18" customHeight="1">
      <c r="B13" s="23">
        <v>4</v>
      </c>
      <c r="C13" s="24"/>
      <c r="D13" s="65"/>
      <c r="E13" s="47">
        <v>12537.87</v>
      </c>
      <c r="F13" s="28">
        <v>0</v>
      </c>
      <c r="G13" s="71">
        <f t="shared" si="0"/>
        <v>0</v>
      </c>
      <c r="H13" s="47">
        <v>626.89</v>
      </c>
      <c r="I13" s="14">
        <v>0</v>
      </c>
      <c r="J13" s="48">
        <f t="shared" si="1"/>
        <v>0</v>
      </c>
      <c r="K13" s="54">
        <f t="shared" si="2"/>
        <v>0</v>
      </c>
      <c r="L13" s="29">
        <f t="shared" si="3"/>
        <v>0</v>
      </c>
      <c r="M13" s="30">
        <f t="shared" si="4"/>
        <v>0</v>
      </c>
      <c r="N13" s="46">
        <f t="shared" si="5"/>
        <v>0</v>
      </c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spans="2:253" s="5" customFormat="1" ht="18" customHeight="1">
      <c r="B14" s="23">
        <v>5</v>
      </c>
      <c r="C14" s="24"/>
      <c r="D14" s="65"/>
      <c r="E14" s="47">
        <v>12537.87</v>
      </c>
      <c r="F14" s="28">
        <v>0</v>
      </c>
      <c r="G14" s="71">
        <f t="shared" si="0"/>
        <v>0</v>
      </c>
      <c r="H14" s="47">
        <v>626.89</v>
      </c>
      <c r="I14" s="14">
        <v>0</v>
      </c>
      <c r="J14" s="48">
        <f t="shared" si="1"/>
        <v>0</v>
      </c>
      <c r="K14" s="54">
        <f t="shared" si="2"/>
        <v>0</v>
      </c>
      <c r="L14" s="29">
        <f t="shared" si="3"/>
        <v>0</v>
      </c>
      <c r="M14" s="30">
        <f t="shared" si="4"/>
        <v>0</v>
      </c>
      <c r="N14" s="46">
        <f t="shared" si="5"/>
        <v>0</v>
      </c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pans="2:253" s="5" customFormat="1" ht="18" customHeight="1">
      <c r="B15" s="23">
        <v>6</v>
      </c>
      <c r="C15" s="24"/>
      <c r="D15" s="65"/>
      <c r="E15" s="47">
        <v>12537.87</v>
      </c>
      <c r="F15" s="28">
        <v>0</v>
      </c>
      <c r="G15" s="71">
        <f t="shared" si="0"/>
        <v>0</v>
      </c>
      <c r="H15" s="47">
        <v>626.89</v>
      </c>
      <c r="I15" s="14">
        <v>0</v>
      </c>
      <c r="J15" s="48">
        <f t="shared" si="1"/>
        <v>0</v>
      </c>
      <c r="K15" s="54">
        <f t="shared" si="2"/>
        <v>0</v>
      </c>
      <c r="L15" s="29">
        <f t="shared" si="3"/>
        <v>0</v>
      </c>
      <c r="M15" s="30">
        <f t="shared" si="4"/>
        <v>0</v>
      </c>
      <c r="N15" s="46">
        <f t="shared" si="5"/>
        <v>0</v>
      </c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spans="2:253" s="5" customFormat="1" ht="18" customHeight="1">
      <c r="B16" s="23">
        <v>7</v>
      </c>
      <c r="C16" s="24"/>
      <c r="D16" s="65"/>
      <c r="E16" s="47">
        <v>12537.87</v>
      </c>
      <c r="F16" s="28">
        <v>0</v>
      </c>
      <c r="G16" s="71">
        <f t="shared" si="0"/>
        <v>0</v>
      </c>
      <c r="H16" s="47">
        <v>626.89</v>
      </c>
      <c r="I16" s="14">
        <v>0</v>
      </c>
      <c r="J16" s="48">
        <f t="shared" si="1"/>
        <v>0</v>
      </c>
      <c r="K16" s="54">
        <f t="shared" si="2"/>
        <v>0</v>
      </c>
      <c r="L16" s="29">
        <f t="shared" si="3"/>
        <v>0</v>
      </c>
      <c r="M16" s="30">
        <f t="shared" si="4"/>
        <v>0</v>
      </c>
      <c r="N16" s="46">
        <f t="shared" si="5"/>
        <v>0</v>
      </c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spans="2:253" s="5" customFormat="1" ht="18" customHeight="1">
      <c r="B17" s="23">
        <v>8</v>
      </c>
      <c r="C17" s="24"/>
      <c r="D17" s="65"/>
      <c r="E17" s="47">
        <v>12537.87</v>
      </c>
      <c r="F17" s="28">
        <v>0</v>
      </c>
      <c r="G17" s="71">
        <f t="shared" si="0"/>
        <v>0</v>
      </c>
      <c r="H17" s="47">
        <v>626.89</v>
      </c>
      <c r="I17" s="14">
        <v>0</v>
      </c>
      <c r="J17" s="48">
        <f t="shared" si="1"/>
        <v>0</v>
      </c>
      <c r="K17" s="54">
        <f t="shared" si="2"/>
        <v>0</v>
      </c>
      <c r="L17" s="29">
        <f t="shared" si="3"/>
        <v>0</v>
      </c>
      <c r="M17" s="30">
        <f t="shared" si="4"/>
        <v>0</v>
      </c>
      <c r="N17" s="46">
        <f t="shared" si="5"/>
        <v>0</v>
      </c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spans="2:253" s="5" customFormat="1" ht="18" customHeight="1">
      <c r="B18" s="23">
        <v>9</v>
      </c>
      <c r="C18" s="24"/>
      <c r="D18" s="65"/>
      <c r="E18" s="47">
        <v>12537.87</v>
      </c>
      <c r="F18" s="28">
        <v>0</v>
      </c>
      <c r="G18" s="71">
        <f t="shared" si="0"/>
        <v>0</v>
      </c>
      <c r="H18" s="47">
        <v>626.89</v>
      </c>
      <c r="I18" s="14">
        <v>0</v>
      </c>
      <c r="J18" s="48">
        <f t="shared" si="1"/>
        <v>0</v>
      </c>
      <c r="K18" s="54">
        <f t="shared" si="2"/>
        <v>0</v>
      </c>
      <c r="L18" s="29">
        <f t="shared" si="3"/>
        <v>0</v>
      </c>
      <c r="M18" s="30">
        <f t="shared" si="4"/>
        <v>0</v>
      </c>
      <c r="N18" s="46">
        <f t="shared" si="5"/>
        <v>0</v>
      </c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spans="2:253" s="5" customFormat="1" ht="18" customHeight="1">
      <c r="B19" s="23">
        <v>10</v>
      </c>
      <c r="C19" s="24"/>
      <c r="D19" s="65"/>
      <c r="E19" s="47">
        <v>12537.87</v>
      </c>
      <c r="F19" s="28">
        <v>0</v>
      </c>
      <c r="G19" s="71">
        <f t="shared" si="0"/>
        <v>0</v>
      </c>
      <c r="H19" s="47">
        <v>626.89</v>
      </c>
      <c r="I19" s="14">
        <v>0</v>
      </c>
      <c r="J19" s="48">
        <f t="shared" si="1"/>
        <v>0</v>
      </c>
      <c r="K19" s="54">
        <f t="shared" si="2"/>
        <v>0</v>
      </c>
      <c r="L19" s="29">
        <f t="shared" si="3"/>
        <v>0</v>
      </c>
      <c r="M19" s="30">
        <f t="shared" si="4"/>
        <v>0</v>
      </c>
      <c r="N19" s="46">
        <f t="shared" si="5"/>
        <v>0</v>
      </c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spans="2:253" s="5" customFormat="1" ht="18" customHeight="1">
      <c r="B20" s="23">
        <v>11</v>
      </c>
      <c r="C20" s="24"/>
      <c r="D20" s="65"/>
      <c r="E20" s="47">
        <v>12537.87</v>
      </c>
      <c r="F20" s="28">
        <v>0</v>
      </c>
      <c r="G20" s="71">
        <f t="shared" si="0"/>
        <v>0</v>
      </c>
      <c r="H20" s="47">
        <v>626.89</v>
      </c>
      <c r="I20" s="14">
        <v>0</v>
      </c>
      <c r="J20" s="48">
        <f t="shared" si="1"/>
        <v>0</v>
      </c>
      <c r="K20" s="54">
        <f t="shared" si="2"/>
        <v>0</v>
      </c>
      <c r="L20" s="29">
        <f t="shared" si="3"/>
        <v>0</v>
      </c>
      <c r="M20" s="30">
        <f t="shared" si="4"/>
        <v>0</v>
      </c>
      <c r="N20" s="46">
        <f t="shared" si="5"/>
        <v>0</v>
      </c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spans="2:253" s="5" customFormat="1" ht="18" customHeight="1">
      <c r="B21" s="23">
        <v>12</v>
      </c>
      <c r="C21" s="24"/>
      <c r="D21" s="65"/>
      <c r="E21" s="47">
        <v>12537.87</v>
      </c>
      <c r="F21" s="28">
        <v>0</v>
      </c>
      <c r="G21" s="71">
        <f t="shared" si="0"/>
        <v>0</v>
      </c>
      <c r="H21" s="47">
        <v>626.89</v>
      </c>
      <c r="I21" s="14">
        <v>0</v>
      </c>
      <c r="J21" s="48">
        <f t="shared" si="1"/>
        <v>0</v>
      </c>
      <c r="K21" s="54">
        <f t="shared" si="2"/>
        <v>0</v>
      </c>
      <c r="L21" s="29">
        <f t="shared" si="3"/>
        <v>0</v>
      </c>
      <c r="M21" s="30">
        <f t="shared" si="4"/>
        <v>0</v>
      </c>
      <c r="N21" s="46">
        <f t="shared" si="5"/>
        <v>0</v>
      </c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spans="2:253" s="5" customFormat="1" ht="18" customHeight="1">
      <c r="B22" s="23">
        <v>13</v>
      </c>
      <c r="C22" s="24"/>
      <c r="D22" s="65"/>
      <c r="E22" s="47">
        <v>12537.87</v>
      </c>
      <c r="F22" s="28">
        <v>0</v>
      </c>
      <c r="G22" s="71">
        <f t="shared" si="0"/>
        <v>0</v>
      </c>
      <c r="H22" s="47">
        <v>626.89</v>
      </c>
      <c r="I22" s="14">
        <v>0</v>
      </c>
      <c r="J22" s="48">
        <f t="shared" si="1"/>
        <v>0</v>
      </c>
      <c r="K22" s="54">
        <f t="shared" si="2"/>
        <v>0</v>
      </c>
      <c r="L22" s="29">
        <f t="shared" si="3"/>
        <v>0</v>
      </c>
      <c r="M22" s="30">
        <f t="shared" si="4"/>
        <v>0</v>
      </c>
      <c r="N22" s="46">
        <f t="shared" si="5"/>
        <v>0</v>
      </c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spans="2:253" s="5" customFormat="1" ht="18" customHeight="1">
      <c r="B23" s="23">
        <v>14</v>
      </c>
      <c r="C23" s="24"/>
      <c r="D23" s="65"/>
      <c r="E23" s="47">
        <v>12537.87</v>
      </c>
      <c r="F23" s="28">
        <v>0</v>
      </c>
      <c r="G23" s="71">
        <f t="shared" si="0"/>
        <v>0</v>
      </c>
      <c r="H23" s="47">
        <v>626.89</v>
      </c>
      <c r="I23" s="14">
        <v>0</v>
      </c>
      <c r="J23" s="48">
        <f t="shared" si="1"/>
        <v>0</v>
      </c>
      <c r="K23" s="54">
        <f t="shared" si="2"/>
        <v>0</v>
      </c>
      <c r="L23" s="29">
        <f t="shared" si="3"/>
        <v>0</v>
      </c>
      <c r="M23" s="30">
        <f t="shared" si="4"/>
        <v>0</v>
      </c>
      <c r="N23" s="46">
        <f t="shared" si="5"/>
        <v>0</v>
      </c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spans="2:253" s="5" customFormat="1" ht="18" customHeight="1">
      <c r="B24" s="23">
        <v>15</v>
      </c>
      <c r="C24" s="24"/>
      <c r="D24" s="65"/>
      <c r="E24" s="47">
        <v>12537.87</v>
      </c>
      <c r="F24" s="28">
        <v>0</v>
      </c>
      <c r="G24" s="71">
        <f t="shared" si="0"/>
        <v>0</v>
      </c>
      <c r="H24" s="47">
        <v>626.89</v>
      </c>
      <c r="I24" s="14">
        <v>0</v>
      </c>
      <c r="J24" s="48">
        <f t="shared" si="1"/>
        <v>0</v>
      </c>
      <c r="K24" s="54">
        <f t="shared" si="2"/>
        <v>0</v>
      </c>
      <c r="L24" s="29">
        <f t="shared" si="3"/>
        <v>0</v>
      </c>
      <c r="M24" s="30">
        <f t="shared" si="4"/>
        <v>0</v>
      </c>
      <c r="N24" s="46">
        <f t="shared" si="5"/>
        <v>0</v>
      </c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spans="2:253" s="5" customFormat="1" ht="18" customHeight="1">
      <c r="B25" s="23">
        <v>16</v>
      </c>
      <c r="C25" s="24"/>
      <c r="D25" s="65"/>
      <c r="E25" s="47">
        <v>12537.87</v>
      </c>
      <c r="F25" s="28">
        <v>0</v>
      </c>
      <c r="G25" s="71">
        <f t="shared" si="0"/>
        <v>0</v>
      </c>
      <c r="H25" s="47">
        <v>626.89</v>
      </c>
      <c r="I25" s="14">
        <v>0</v>
      </c>
      <c r="J25" s="48">
        <f t="shared" si="1"/>
        <v>0</v>
      </c>
      <c r="K25" s="54">
        <f t="shared" si="2"/>
        <v>0</v>
      </c>
      <c r="L25" s="29">
        <f t="shared" si="3"/>
        <v>0</v>
      </c>
      <c r="M25" s="30">
        <f t="shared" si="4"/>
        <v>0</v>
      </c>
      <c r="N25" s="46">
        <f t="shared" si="5"/>
        <v>0</v>
      </c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spans="2:253" s="5" customFormat="1" ht="18" customHeight="1">
      <c r="B26" s="23">
        <v>17</v>
      </c>
      <c r="C26" s="24"/>
      <c r="D26" s="65"/>
      <c r="E26" s="47">
        <v>12537.87</v>
      </c>
      <c r="F26" s="28">
        <v>0</v>
      </c>
      <c r="G26" s="71">
        <f t="shared" si="0"/>
        <v>0</v>
      </c>
      <c r="H26" s="47">
        <v>626.89</v>
      </c>
      <c r="I26" s="14">
        <v>0</v>
      </c>
      <c r="J26" s="48">
        <f t="shared" si="1"/>
        <v>0</v>
      </c>
      <c r="K26" s="54">
        <f t="shared" si="2"/>
        <v>0</v>
      </c>
      <c r="L26" s="29">
        <f t="shared" si="3"/>
        <v>0</v>
      </c>
      <c r="M26" s="30">
        <f t="shared" si="4"/>
        <v>0</v>
      </c>
      <c r="N26" s="46">
        <f t="shared" si="5"/>
        <v>0</v>
      </c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pans="2:253" s="5" customFormat="1" ht="18" customHeight="1">
      <c r="B27" s="23">
        <v>18</v>
      </c>
      <c r="C27" s="24"/>
      <c r="D27" s="65"/>
      <c r="E27" s="47">
        <v>12537.87</v>
      </c>
      <c r="F27" s="28">
        <v>0</v>
      </c>
      <c r="G27" s="71">
        <f t="shared" si="0"/>
        <v>0</v>
      </c>
      <c r="H27" s="47">
        <v>626.89</v>
      </c>
      <c r="I27" s="14">
        <v>0</v>
      </c>
      <c r="J27" s="48">
        <f t="shared" si="1"/>
        <v>0</v>
      </c>
      <c r="K27" s="54">
        <f t="shared" si="2"/>
        <v>0</v>
      </c>
      <c r="L27" s="29">
        <f t="shared" si="3"/>
        <v>0</v>
      </c>
      <c r="M27" s="30">
        <f t="shared" si="4"/>
        <v>0</v>
      </c>
      <c r="N27" s="46">
        <f t="shared" si="5"/>
        <v>0</v>
      </c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</row>
    <row r="28" spans="2:253" s="5" customFormat="1" ht="18" customHeight="1">
      <c r="B28" s="23">
        <v>19</v>
      </c>
      <c r="C28" s="24"/>
      <c r="D28" s="65"/>
      <c r="E28" s="47">
        <v>12537.87</v>
      </c>
      <c r="F28" s="28">
        <v>0</v>
      </c>
      <c r="G28" s="71">
        <f t="shared" si="0"/>
        <v>0</v>
      </c>
      <c r="H28" s="47">
        <v>626.89</v>
      </c>
      <c r="I28" s="14">
        <v>0</v>
      </c>
      <c r="J28" s="48">
        <f t="shared" si="1"/>
        <v>0</v>
      </c>
      <c r="K28" s="54">
        <f t="shared" si="2"/>
        <v>0</v>
      </c>
      <c r="L28" s="29">
        <f t="shared" si="3"/>
        <v>0</v>
      </c>
      <c r="M28" s="30">
        <f t="shared" si="4"/>
        <v>0</v>
      </c>
      <c r="N28" s="46">
        <f t="shared" si="5"/>
        <v>0</v>
      </c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</row>
    <row r="29" spans="2:253" s="5" customFormat="1" ht="18" customHeight="1">
      <c r="B29" s="23">
        <v>20</v>
      </c>
      <c r="C29" s="24"/>
      <c r="D29" s="65"/>
      <c r="E29" s="47">
        <v>12537.87</v>
      </c>
      <c r="F29" s="28">
        <v>0</v>
      </c>
      <c r="G29" s="71">
        <f t="shared" si="0"/>
        <v>0</v>
      </c>
      <c r="H29" s="47">
        <v>626.89</v>
      </c>
      <c r="I29" s="14">
        <v>0</v>
      </c>
      <c r="J29" s="48">
        <f t="shared" si="1"/>
        <v>0</v>
      </c>
      <c r="K29" s="54">
        <f t="shared" si="2"/>
        <v>0</v>
      </c>
      <c r="L29" s="29">
        <f t="shared" si="3"/>
        <v>0</v>
      </c>
      <c r="M29" s="30">
        <f t="shared" si="4"/>
        <v>0</v>
      </c>
      <c r="N29" s="46">
        <f t="shared" si="5"/>
        <v>0</v>
      </c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</row>
    <row r="30" spans="2:253" s="5" customFormat="1" ht="18" customHeight="1">
      <c r="B30" s="23">
        <v>21</v>
      </c>
      <c r="C30" s="24"/>
      <c r="D30" s="65"/>
      <c r="E30" s="47">
        <v>12537.87</v>
      </c>
      <c r="F30" s="28">
        <v>0</v>
      </c>
      <c r="G30" s="71">
        <f t="shared" si="0"/>
        <v>0</v>
      </c>
      <c r="H30" s="47">
        <v>626.89</v>
      </c>
      <c r="I30" s="14">
        <v>0</v>
      </c>
      <c r="J30" s="48">
        <f t="shared" si="1"/>
        <v>0</v>
      </c>
      <c r="K30" s="54">
        <f t="shared" si="2"/>
        <v>0</v>
      </c>
      <c r="L30" s="29">
        <f t="shared" si="3"/>
        <v>0</v>
      </c>
      <c r="M30" s="30">
        <f t="shared" si="4"/>
        <v>0</v>
      </c>
      <c r="N30" s="46">
        <f t="shared" si="5"/>
        <v>0</v>
      </c>
    </row>
    <row r="31" spans="2:253" s="5" customFormat="1" ht="18" customHeight="1">
      <c r="B31" s="23">
        <v>22</v>
      </c>
      <c r="C31" s="24"/>
      <c r="D31" s="65"/>
      <c r="E31" s="47">
        <v>12537.87</v>
      </c>
      <c r="F31" s="28">
        <v>0</v>
      </c>
      <c r="G31" s="71">
        <f t="shared" si="0"/>
        <v>0</v>
      </c>
      <c r="H31" s="47">
        <v>626.89</v>
      </c>
      <c r="I31" s="14">
        <v>0</v>
      </c>
      <c r="J31" s="48">
        <f t="shared" si="1"/>
        <v>0</v>
      </c>
      <c r="K31" s="54">
        <f t="shared" si="2"/>
        <v>0</v>
      </c>
      <c r="L31" s="29">
        <f t="shared" si="3"/>
        <v>0</v>
      </c>
      <c r="M31" s="30">
        <f t="shared" si="4"/>
        <v>0</v>
      </c>
      <c r="N31" s="46">
        <f t="shared" si="5"/>
        <v>0</v>
      </c>
    </row>
    <row r="32" spans="2:253" s="5" customFormat="1" ht="18" customHeight="1">
      <c r="B32" s="23">
        <v>23</v>
      </c>
      <c r="C32" s="24"/>
      <c r="D32" s="65"/>
      <c r="E32" s="47">
        <v>12537.87</v>
      </c>
      <c r="F32" s="28">
        <v>0</v>
      </c>
      <c r="G32" s="71">
        <f t="shared" si="0"/>
        <v>0</v>
      </c>
      <c r="H32" s="47">
        <v>626.89</v>
      </c>
      <c r="I32" s="14">
        <v>0</v>
      </c>
      <c r="J32" s="48">
        <f t="shared" si="1"/>
        <v>0</v>
      </c>
      <c r="K32" s="54">
        <f t="shared" si="2"/>
        <v>0</v>
      </c>
      <c r="L32" s="29">
        <f t="shared" si="3"/>
        <v>0</v>
      </c>
      <c r="M32" s="30">
        <f t="shared" si="4"/>
        <v>0</v>
      </c>
      <c r="N32" s="46">
        <f t="shared" si="5"/>
        <v>0</v>
      </c>
    </row>
    <row r="33" spans="2:14" s="5" customFormat="1" ht="18" customHeight="1">
      <c r="B33" s="23">
        <v>24</v>
      </c>
      <c r="C33" s="25"/>
      <c r="D33" s="65"/>
      <c r="E33" s="47">
        <v>12537.87</v>
      </c>
      <c r="F33" s="28">
        <v>0</v>
      </c>
      <c r="G33" s="71">
        <f t="shared" si="0"/>
        <v>0</v>
      </c>
      <c r="H33" s="47">
        <v>626.89</v>
      </c>
      <c r="I33" s="14">
        <v>0</v>
      </c>
      <c r="J33" s="48">
        <f t="shared" si="1"/>
        <v>0</v>
      </c>
      <c r="K33" s="54">
        <f t="shared" si="2"/>
        <v>0</v>
      </c>
      <c r="L33" s="29">
        <f t="shared" si="3"/>
        <v>0</v>
      </c>
      <c r="M33" s="30">
        <f t="shared" si="4"/>
        <v>0</v>
      </c>
      <c r="N33" s="46">
        <f t="shared" si="5"/>
        <v>0</v>
      </c>
    </row>
    <row r="34" spans="2:14" s="5" customFormat="1" ht="18" customHeight="1">
      <c r="B34" s="23">
        <v>25</v>
      </c>
      <c r="C34" s="25"/>
      <c r="D34" s="65"/>
      <c r="E34" s="47">
        <v>12537.87</v>
      </c>
      <c r="F34" s="28">
        <v>0</v>
      </c>
      <c r="G34" s="71">
        <f t="shared" si="0"/>
        <v>0</v>
      </c>
      <c r="H34" s="47">
        <v>626.89</v>
      </c>
      <c r="I34" s="14">
        <v>0</v>
      </c>
      <c r="J34" s="48">
        <f t="shared" si="1"/>
        <v>0</v>
      </c>
      <c r="K34" s="54">
        <f t="shared" si="2"/>
        <v>0</v>
      </c>
      <c r="L34" s="29">
        <f t="shared" si="3"/>
        <v>0</v>
      </c>
      <c r="M34" s="30">
        <f t="shared" si="4"/>
        <v>0</v>
      </c>
      <c r="N34" s="46">
        <f t="shared" si="5"/>
        <v>0</v>
      </c>
    </row>
    <row r="35" spans="2:14" s="5" customFormat="1" ht="18" customHeight="1">
      <c r="B35" s="23">
        <v>26</v>
      </c>
      <c r="C35" s="25"/>
      <c r="D35" s="65"/>
      <c r="E35" s="47">
        <v>12537.87</v>
      </c>
      <c r="F35" s="28">
        <v>0</v>
      </c>
      <c r="G35" s="71">
        <f t="shared" si="0"/>
        <v>0</v>
      </c>
      <c r="H35" s="47">
        <v>626.89</v>
      </c>
      <c r="I35" s="14">
        <v>0</v>
      </c>
      <c r="J35" s="48">
        <f t="shared" si="1"/>
        <v>0</v>
      </c>
      <c r="K35" s="54">
        <f t="shared" si="2"/>
        <v>0</v>
      </c>
      <c r="L35" s="29">
        <f t="shared" si="3"/>
        <v>0</v>
      </c>
      <c r="M35" s="30">
        <f t="shared" si="4"/>
        <v>0</v>
      </c>
      <c r="N35" s="46">
        <f t="shared" si="5"/>
        <v>0</v>
      </c>
    </row>
    <row r="36" spans="2:14" s="17" customFormat="1" ht="18" customHeight="1">
      <c r="B36" s="23">
        <v>27</v>
      </c>
      <c r="C36" s="25"/>
      <c r="D36" s="65"/>
      <c r="E36" s="47">
        <v>12537.87</v>
      </c>
      <c r="F36" s="28">
        <v>0</v>
      </c>
      <c r="G36" s="71">
        <f t="shared" si="0"/>
        <v>0</v>
      </c>
      <c r="H36" s="47">
        <v>626.89</v>
      </c>
      <c r="I36" s="14">
        <v>0</v>
      </c>
      <c r="J36" s="48">
        <f t="shared" si="1"/>
        <v>0</v>
      </c>
      <c r="K36" s="54">
        <f t="shared" si="2"/>
        <v>0</v>
      </c>
      <c r="L36" s="29">
        <f t="shared" si="3"/>
        <v>0</v>
      </c>
      <c r="M36" s="30">
        <f t="shared" si="4"/>
        <v>0</v>
      </c>
      <c r="N36" s="46">
        <f t="shared" si="5"/>
        <v>0</v>
      </c>
    </row>
    <row r="37" spans="2:14" s="5" customFormat="1" ht="18" customHeight="1">
      <c r="B37" s="23">
        <v>28</v>
      </c>
      <c r="C37" s="25"/>
      <c r="D37" s="65"/>
      <c r="E37" s="47">
        <v>12537.87</v>
      </c>
      <c r="F37" s="28">
        <v>0</v>
      </c>
      <c r="G37" s="71">
        <f t="shared" si="0"/>
        <v>0</v>
      </c>
      <c r="H37" s="47">
        <v>626.89</v>
      </c>
      <c r="I37" s="14">
        <v>0</v>
      </c>
      <c r="J37" s="48">
        <f t="shared" si="1"/>
        <v>0</v>
      </c>
      <c r="K37" s="54">
        <f t="shared" si="2"/>
        <v>0</v>
      </c>
      <c r="L37" s="29">
        <f t="shared" si="3"/>
        <v>0</v>
      </c>
      <c r="M37" s="30">
        <f t="shared" si="4"/>
        <v>0</v>
      </c>
      <c r="N37" s="46">
        <f t="shared" si="5"/>
        <v>0</v>
      </c>
    </row>
    <row r="38" spans="2:14" s="5" customFormat="1" ht="18" customHeight="1">
      <c r="B38" s="23">
        <v>29</v>
      </c>
      <c r="C38" s="25"/>
      <c r="D38" s="65"/>
      <c r="E38" s="47">
        <v>12537.87</v>
      </c>
      <c r="F38" s="28">
        <v>0</v>
      </c>
      <c r="G38" s="71">
        <f t="shared" si="0"/>
        <v>0</v>
      </c>
      <c r="H38" s="47">
        <v>626.89</v>
      </c>
      <c r="I38" s="14">
        <v>0</v>
      </c>
      <c r="J38" s="48">
        <f t="shared" si="1"/>
        <v>0</v>
      </c>
      <c r="K38" s="54">
        <f t="shared" si="2"/>
        <v>0</v>
      </c>
      <c r="L38" s="29">
        <f t="shared" si="3"/>
        <v>0</v>
      </c>
      <c r="M38" s="30">
        <f t="shared" si="4"/>
        <v>0</v>
      </c>
      <c r="N38" s="46">
        <f t="shared" si="5"/>
        <v>0</v>
      </c>
    </row>
    <row r="39" spans="2:14" s="5" customFormat="1" ht="18" customHeight="1">
      <c r="B39" s="23">
        <v>30</v>
      </c>
      <c r="C39" s="25"/>
      <c r="D39" s="65"/>
      <c r="E39" s="47">
        <v>12537.87</v>
      </c>
      <c r="F39" s="28">
        <v>0</v>
      </c>
      <c r="G39" s="71">
        <f t="shared" si="0"/>
        <v>0</v>
      </c>
      <c r="H39" s="47">
        <v>626.89</v>
      </c>
      <c r="I39" s="14">
        <v>0</v>
      </c>
      <c r="J39" s="48">
        <f t="shared" si="1"/>
        <v>0</v>
      </c>
      <c r="K39" s="54">
        <f t="shared" si="2"/>
        <v>0</v>
      </c>
      <c r="L39" s="29">
        <f t="shared" si="3"/>
        <v>0</v>
      </c>
      <c r="M39" s="30">
        <f t="shared" si="4"/>
        <v>0</v>
      </c>
      <c r="N39" s="46">
        <f t="shared" si="5"/>
        <v>0</v>
      </c>
    </row>
    <row r="40" spans="2:14" s="5" customFormat="1" ht="18" customHeight="1">
      <c r="B40" s="23">
        <v>31</v>
      </c>
      <c r="C40" s="25"/>
      <c r="D40" s="65"/>
      <c r="E40" s="47">
        <v>12537.87</v>
      </c>
      <c r="F40" s="28">
        <v>0</v>
      </c>
      <c r="G40" s="71">
        <f t="shared" si="0"/>
        <v>0</v>
      </c>
      <c r="H40" s="47">
        <v>626.89</v>
      </c>
      <c r="I40" s="14">
        <v>0</v>
      </c>
      <c r="J40" s="48">
        <f t="shared" si="1"/>
        <v>0</v>
      </c>
      <c r="K40" s="54">
        <f t="shared" si="2"/>
        <v>0</v>
      </c>
      <c r="L40" s="29">
        <f t="shared" si="3"/>
        <v>0</v>
      </c>
      <c r="M40" s="30">
        <f t="shared" si="4"/>
        <v>0</v>
      </c>
      <c r="N40" s="46">
        <f t="shared" si="5"/>
        <v>0</v>
      </c>
    </row>
    <row r="41" spans="2:14" s="5" customFormat="1" ht="18" customHeight="1">
      <c r="B41" s="23">
        <v>32</v>
      </c>
      <c r="C41" s="25"/>
      <c r="D41" s="65"/>
      <c r="E41" s="47">
        <v>12537.87</v>
      </c>
      <c r="F41" s="28">
        <v>0</v>
      </c>
      <c r="G41" s="71">
        <f t="shared" si="0"/>
        <v>0</v>
      </c>
      <c r="H41" s="47">
        <v>626.89</v>
      </c>
      <c r="I41" s="14">
        <v>0</v>
      </c>
      <c r="J41" s="48">
        <f t="shared" si="1"/>
        <v>0</v>
      </c>
      <c r="K41" s="54">
        <f t="shared" si="2"/>
        <v>0</v>
      </c>
      <c r="L41" s="29">
        <f t="shared" si="3"/>
        <v>0</v>
      </c>
      <c r="M41" s="30">
        <f t="shared" si="4"/>
        <v>0</v>
      </c>
      <c r="N41" s="46">
        <f t="shared" si="5"/>
        <v>0</v>
      </c>
    </row>
    <row r="42" spans="2:14" s="5" customFormat="1" ht="18" customHeight="1">
      <c r="B42" s="23">
        <v>33</v>
      </c>
      <c r="C42" s="25"/>
      <c r="D42" s="65"/>
      <c r="E42" s="47">
        <v>12537.87</v>
      </c>
      <c r="F42" s="28">
        <v>0</v>
      </c>
      <c r="G42" s="71">
        <f t="shared" si="0"/>
        <v>0</v>
      </c>
      <c r="H42" s="47">
        <v>626.89</v>
      </c>
      <c r="I42" s="14">
        <v>0</v>
      </c>
      <c r="J42" s="48">
        <f t="shared" si="1"/>
        <v>0</v>
      </c>
      <c r="K42" s="54">
        <f t="shared" si="2"/>
        <v>0</v>
      </c>
      <c r="L42" s="29">
        <f t="shared" si="3"/>
        <v>0</v>
      </c>
      <c r="M42" s="30">
        <f t="shared" si="4"/>
        <v>0</v>
      </c>
      <c r="N42" s="46">
        <f t="shared" si="5"/>
        <v>0</v>
      </c>
    </row>
    <row r="43" spans="2:14" s="5" customFormat="1" ht="18" customHeight="1">
      <c r="B43" s="23">
        <v>34</v>
      </c>
      <c r="C43" s="25"/>
      <c r="D43" s="65"/>
      <c r="E43" s="47">
        <v>12537.87</v>
      </c>
      <c r="F43" s="28">
        <v>0</v>
      </c>
      <c r="G43" s="71">
        <f t="shared" si="0"/>
        <v>0</v>
      </c>
      <c r="H43" s="47">
        <v>626.89</v>
      </c>
      <c r="I43" s="14">
        <v>0</v>
      </c>
      <c r="J43" s="48">
        <f t="shared" si="1"/>
        <v>0</v>
      </c>
      <c r="K43" s="54">
        <f t="shared" si="2"/>
        <v>0</v>
      </c>
      <c r="L43" s="29">
        <f t="shared" si="3"/>
        <v>0</v>
      </c>
      <c r="M43" s="30">
        <f t="shared" si="4"/>
        <v>0</v>
      </c>
      <c r="N43" s="46">
        <f t="shared" si="5"/>
        <v>0</v>
      </c>
    </row>
    <row r="44" spans="2:14" s="5" customFormat="1" ht="18" customHeight="1">
      <c r="B44" s="23">
        <v>35</v>
      </c>
      <c r="C44" s="25"/>
      <c r="D44" s="65"/>
      <c r="E44" s="47">
        <v>12537.87</v>
      </c>
      <c r="F44" s="28">
        <v>0</v>
      </c>
      <c r="G44" s="71">
        <f t="shared" si="0"/>
        <v>0</v>
      </c>
      <c r="H44" s="47">
        <v>626.89</v>
      </c>
      <c r="I44" s="14">
        <v>0</v>
      </c>
      <c r="J44" s="48">
        <f t="shared" si="1"/>
        <v>0</v>
      </c>
      <c r="K44" s="54">
        <f t="shared" si="2"/>
        <v>0</v>
      </c>
      <c r="L44" s="29">
        <f t="shared" si="3"/>
        <v>0</v>
      </c>
      <c r="M44" s="30">
        <f t="shared" si="4"/>
        <v>0</v>
      </c>
      <c r="N44" s="46">
        <f t="shared" si="5"/>
        <v>0</v>
      </c>
    </row>
    <row r="45" spans="2:14" s="5" customFormat="1" ht="18" customHeight="1">
      <c r="B45" s="23">
        <v>36</v>
      </c>
      <c r="C45" s="25"/>
      <c r="D45" s="65"/>
      <c r="E45" s="47">
        <v>12537.87</v>
      </c>
      <c r="F45" s="28">
        <v>0</v>
      </c>
      <c r="G45" s="71">
        <f t="shared" si="0"/>
        <v>0</v>
      </c>
      <c r="H45" s="47">
        <v>626.89</v>
      </c>
      <c r="I45" s="14">
        <v>0</v>
      </c>
      <c r="J45" s="48">
        <f t="shared" si="1"/>
        <v>0</v>
      </c>
      <c r="K45" s="54">
        <f t="shared" si="2"/>
        <v>0</v>
      </c>
      <c r="L45" s="29">
        <f t="shared" si="3"/>
        <v>0</v>
      </c>
      <c r="M45" s="30">
        <f t="shared" si="4"/>
        <v>0</v>
      </c>
      <c r="N45" s="46">
        <f t="shared" si="5"/>
        <v>0</v>
      </c>
    </row>
    <row r="46" spans="2:14" s="5" customFormat="1" ht="18" customHeight="1">
      <c r="B46" s="23">
        <v>37</v>
      </c>
      <c r="C46" s="25"/>
      <c r="D46" s="65"/>
      <c r="E46" s="47">
        <v>12537.87</v>
      </c>
      <c r="F46" s="28">
        <v>0</v>
      </c>
      <c r="G46" s="71">
        <f t="shared" si="0"/>
        <v>0</v>
      </c>
      <c r="H46" s="47">
        <v>626.89</v>
      </c>
      <c r="I46" s="14">
        <v>0</v>
      </c>
      <c r="J46" s="48">
        <f t="shared" si="1"/>
        <v>0</v>
      </c>
      <c r="K46" s="54">
        <f t="shared" si="2"/>
        <v>0</v>
      </c>
      <c r="L46" s="29">
        <f t="shared" si="3"/>
        <v>0</v>
      </c>
      <c r="M46" s="30">
        <f t="shared" si="4"/>
        <v>0</v>
      </c>
      <c r="N46" s="46">
        <f t="shared" si="5"/>
        <v>0</v>
      </c>
    </row>
    <row r="47" spans="2:14" s="5" customFormat="1" ht="18" customHeight="1">
      <c r="B47" s="23">
        <v>38</v>
      </c>
      <c r="C47" s="25"/>
      <c r="D47" s="65"/>
      <c r="E47" s="47">
        <v>12537.87</v>
      </c>
      <c r="F47" s="28">
        <v>0</v>
      </c>
      <c r="G47" s="71">
        <f t="shared" si="0"/>
        <v>0</v>
      </c>
      <c r="H47" s="47">
        <v>626.89</v>
      </c>
      <c r="I47" s="14">
        <v>0</v>
      </c>
      <c r="J47" s="48">
        <f t="shared" si="1"/>
        <v>0</v>
      </c>
      <c r="K47" s="54">
        <f t="shared" si="2"/>
        <v>0</v>
      </c>
      <c r="L47" s="29">
        <f t="shared" si="3"/>
        <v>0</v>
      </c>
      <c r="M47" s="30">
        <f t="shared" si="4"/>
        <v>0</v>
      </c>
      <c r="N47" s="46">
        <f t="shared" si="5"/>
        <v>0</v>
      </c>
    </row>
    <row r="48" spans="2:14" s="5" customFormat="1" ht="18" customHeight="1">
      <c r="B48" s="23">
        <v>39</v>
      </c>
      <c r="C48" s="25"/>
      <c r="D48" s="65"/>
      <c r="E48" s="47">
        <v>12537.87</v>
      </c>
      <c r="F48" s="28">
        <v>0</v>
      </c>
      <c r="G48" s="71">
        <f t="shared" si="0"/>
        <v>0</v>
      </c>
      <c r="H48" s="47">
        <v>626.89</v>
      </c>
      <c r="I48" s="14">
        <v>0</v>
      </c>
      <c r="J48" s="48">
        <f t="shared" si="1"/>
        <v>0</v>
      </c>
      <c r="K48" s="54">
        <f t="shared" si="2"/>
        <v>0</v>
      </c>
      <c r="L48" s="29">
        <f t="shared" si="3"/>
        <v>0</v>
      </c>
      <c r="M48" s="30">
        <f t="shared" si="4"/>
        <v>0</v>
      </c>
      <c r="N48" s="46">
        <f t="shared" si="5"/>
        <v>0</v>
      </c>
    </row>
    <row r="49" spans="2:14" s="5" customFormat="1" ht="18" customHeight="1">
      <c r="B49" s="23">
        <v>40</v>
      </c>
      <c r="C49" s="25"/>
      <c r="D49" s="65"/>
      <c r="E49" s="47">
        <v>12537.87</v>
      </c>
      <c r="F49" s="28">
        <v>0</v>
      </c>
      <c r="G49" s="71">
        <f t="shared" si="0"/>
        <v>0</v>
      </c>
      <c r="H49" s="47">
        <v>626.89</v>
      </c>
      <c r="I49" s="14">
        <v>0</v>
      </c>
      <c r="J49" s="48">
        <f t="shared" si="1"/>
        <v>0</v>
      </c>
      <c r="K49" s="54">
        <f t="shared" si="2"/>
        <v>0</v>
      </c>
      <c r="L49" s="29">
        <f t="shared" si="3"/>
        <v>0</v>
      </c>
      <c r="M49" s="30">
        <f t="shared" si="4"/>
        <v>0</v>
      </c>
      <c r="N49" s="46">
        <f t="shared" si="5"/>
        <v>0</v>
      </c>
    </row>
    <row r="50" spans="2:14" s="5" customFormat="1" ht="18" customHeight="1">
      <c r="B50" s="23">
        <v>41</v>
      </c>
      <c r="C50" s="25"/>
      <c r="D50" s="65"/>
      <c r="E50" s="47">
        <v>12537.87</v>
      </c>
      <c r="F50" s="28">
        <v>0</v>
      </c>
      <c r="G50" s="71">
        <f t="shared" si="0"/>
        <v>0</v>
      </c>
      <c r="H50" s="47">
        <v>626.89</v>
      </c>
      <c r="I50" s="14">
        <v>0</v>
      </c>
      <c r="J50" s="48">
        <f t="shared" si="1"/>
        <v>0</v>
      </c>
      <c r="K50" s="54">
        <f t="shared" si="2"/>
        <v>0</v>
      </c>
      <c r="L50" s="29">
        <f t="shared" si="3"/>
        <v>0</v>
      </c>
      <c r="M50" s="30">
        <f t="shared" si="4"/>
        <v>0</v>
      </c>
      <c r="N50" s="46">
        <f t="shared" si="5"/>
        <v>0</v>
      </c>
    </row>
    <row r="51" spans="2:14" s="5" customFormat="1" ht="18" customHeight="1">
      <c r="B51" s="23">
        <v>42</v>
      </c>
      <c r="C51" s="25"/>
      <c r="D51" s="65"/>
      <c r="E51" s="47">
        <v>12537.87</v>
      </c>
      <c r="F51" s="28">
        <v>0</v>
      </c>
      <c r="G51" s="71">
        <f t="shared" si="0"/>
        <v>0</v>
      </c>
      <c r="H51" s="47">
        <v>626.89</v>
      </c>
      <c r="I51" s="14">
        <v>0</v>
      </c>
      <c r="J51" s="48">
        <f t="shared" si="1"/>
        <v>0</v>
      </c>
      <c r="K51" s="54">
        <f t="shared" si="2"/>
        <v>0</v>
      </c>
      <c r="L51" s="29">
        <f t="shared" si="3"/>
        <v>0</v>
      </c>
      <c r="M51" s="30">
        <f t="shared" si="4"/>
        <v>0</v>
      </c>
      <c r="N51" s="46">
        <f t="shared" si="5"/>
        <v>0</v>
      </c>
    </row>
    <row r="52" spans="2:14" s="5" customFormat="1" ht="18" customHeight="1">
      <c r="B52" s="23">
        <v>43</v>
      </c>
      <c r="C52" s="25"/>
      <c r="D52" s="65"/>
      <c r="E52" s="47">
        <v>12537.87</v>
      </c>
      <c r="F52" s="28">
        <v>0</v>
      </c>
      <c r="G52" s="71">
        <f t="shared" si="0"/>
        <v>0</v>
      </c>
      <c r="H52" s="47">
        <v>626.89</v>
      </c>
      <c r="I52" s="14">
        <v>0</v>
      </c>
      <c r="J52" s="48">
        <f t="shared" si="1"/>
        <v>0</v>
      </c>
      <c r="K52" s="54">
        <f t="shared" si="2"/>
        <v>0</v>
      </c>
      <c r="L52" s="29">
        <f t="shared" si="3"/>
        <v>0</v>
      </c>
      <c r="M52" s="30">
        <f t="shared" si="4"/>
        <v>0</v>
      </c>
      <c r="N52" s="46">
        <f t="shared" si="5"/>
        <v>0</v>
      </c>
    </row>
    <row r="53" spans="2:14" s="5" customFormat="1" ht="18" customHeight="1">
      <c r="B53" s="23">
        <v>44</v>
      </c>
      <c r="C53" s="25"/>
      <c r="D53" s="65"/>
      <c r="E53" s="47">
        <v>12537.87</v>
      </c>
      <c r="F53" s="28">
        <v>0</v>
      </c>
      <c r="G53" s="71">
        <f t="shared" si="0"/>
        <v>0</v>
      </c>
      <c r="H53" s="47">
        <v>626.89</v>
      </c>
      <c r="I53" s="14">
        <v>0</v>
      </c>
      <c r="J53" s="48">
        <f t="shared" si="1"/>
        <v>0</v>
      </c>
      <c r="K53" s="54">
        <f t="shared" si="2"/>
        <v>0</v>
      </c>
      <c r="L53" s="29">
        <f t="shared" si="3"/>
        <v>0</v>
      </c>
      <c r="M53" s="30">
        <f t="shared" si="4"/>
        <v>0</v>
      </c>
      <c r="N53" s="46">
        <f t="shared" si="5"/>
        <v>0</v>
      </c>
    </row>
    <row r="54" spans="2:14" s="5" customFormat="1" ht="18" customHeight="1" thickBot="1">
      <c r="B54" s="23">
        <v>45</v>
      </c>
      <c r="C54" s="26"/>
      <c r="D54" s="66"/>
      <c r="E54" s="47">
        <v>12537.87</v>
      </c>
      <c r="F54" s="28">
        <v>0</v>
      </c>
      <c r="G54" s="72">
        <f t="shared" si="0"/>
        <v>0</v>
      </c>
      <c r="H54" s="47">
        <v>626.89</v>
      </c>
      <c r="I54" s="14">
        <v>0</v>
      </c>
      <c r="J54" s="48">
        <f t="shared" si="1"/>
        <v>0</v>
      </c>
      <c r="K54" s="54">
        <f t="shared" si="2"/>
        <v>0</v>
      </c>
      <c r="L54" s="29">
        <f t="shared" si="3"/>
        <v>0</v>
      </c>
      <c r="M54" s="30">
        <f t="shared" si="4"/>
        <v>0</v>
      </c>
      <c r="N54" s="46">
        <f t="shared" si="5"/>
        <v>0</v>
      </c>
    </row>
    <row r="55" spans="2:14" s="5" customFormat="1" ht="18" customHeight="1" thickBot="1">
      <c r="B55" s="171"/>
      <c r="C55" s="172" t="s">
        <v>0</v>
      </c>
      <c r="D55" s="173"/>
      <c r="E55" s="67"/>
      <c r="F55" s="63"/>
      <c r="G55" s="73">
        <f>SUM(G10:G54)</f>
        <v>0</v>
      </c>
      <c r="H55" s="74"/>
      <c r="I55" s="68"/>
      <c r="J55" s="75">
        <f t="shared" ref="J55:K55" si="6">SUM(J10:J54)</f>
        <v>0</v>
      </c>
      <c r="K55" s="82">
        <f t="shared" si="6"/>
        <v>0</v>
      </c>
      <c r="L55" s="83">
        <f>SUM(L10:L54)</f>
        <v>0</v>
      </c>
      <c r="M55" s="84">
        <f>SUM(M10:M54)</f>
        <v>0</v>
      </c>
      <c r="N55" s="85">
        <f>SUM(N10:N54)</f>
        <v>0</v>
      </c>
    </row>
    <row r="56" spans="2:14" s="5" customFormat="1" ht="18" customHeight="1" thickBot="1">
      <c r="G56" s="18"/>
    </row>
    <row r="57" spans="2:14" s="5" customFormat="1" ht="22.5">
      <c r="C57" s="77" t="s">
        <v>17</v>
      </c>
      <c r="D57" s="78"/>
      <c r="E57" s="79">
        <f>L55</f>
        <v>0</v>
      </c>
    </row>
    <row r="58" spans="2:14" s="5" customFormat="1" ht="22.5">
      <c r="C58" s="33" t="s">
        <v>7</v>
      </c>
      <c r="D58" s="34">
        <v>0.06</v>
      </c>
      <c r="E58" s="80">
        <f>E57*0.06</f>
        <v>0</v>
      </c>
    </row>
    <row r="59" spans="2:14" s="5" customFormat="1" ht="22.5">
      <c r="C59" s="33" t="s">
        <v>2</v>
      </c>
      <c r="D59" s="35"/>
      <c r="E59" s="36">
        <f>M55</f>
        <v>0</v>
      </c>
    </row>
    <row r="60" spans="2:14" s="5" customFormat="1" ht="23.25" thickBot="1">
      <c r="C60" s="33" t="s">
        <v>3</v>
      </c>
      <c r="D60" s="35"/>
      <c r="E60" s="80">
        <f>N55</f>
        <v>0</v>
      </c>
    </row>
    <row r="61" spans="2:14" s="5" customFormat="1" ht="23.25" thickBot="1">
      <c r="C61" s="199" t="s">
        <v>1</v>
      </c>
      <c r="D61" s="200"/>
      <c r="E61" s="81">
        <f>SUM(E57+E58+E59+E60)</f>
        <v>0</v>
      </c>
    </row>
    <row r="62" spans="2:14" s="5" customFormat="1" ht="20.25">
      <c r="F62" s="19"/>
    </row>
    <row r="63" spans="2:14" s="5" customFormat="1" ht="18"/>
    <row r="64" spans="2:14" s="5" customFormat="1" ht="18"/>
    <row r="65" s="5" customFormat="1" ht="18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118" spans="4:4">
      <c r="D118" s="181"/>
    </row>
  </sheetData>
  <sheetProtection algorithmName="SHA-512" hashValue="NSU71ijHWBVEEa4ktJgjKQbbH7Fqu2HxXG3eMy216i1ZzJOen9hNJ7nkgPqDlQjWqc+18v7RCqsw1GkVbaizOg==" saltValue="Fg03I5iYmV3J3dngH7ygtw==" spinCount="100000" sheet="1" objects="1" scenarios="1"/>
  <mergeCells count="11">
    <mergeCell ref="C5:J5"/>
    <mergeCell ref="C6:J6"/>
    <mergeCell ref="C7:J7"/>
    <mergeCell ref="M2:N2"/>
    <mergeCell ref="H3:K3"/>
    <mergeCell ref="C61:D61"/>
    <mergeCell ref="C1:G1"/>
    <mergeCell ref="B9:C9"/>
    <mergeCell ref="C3:G3"/>
    <mergeCell ref="C2:J2"/>
    <mergeCell ref="C4:J4"/>
  </mergeCells>
  <pageMargins left="0.25" right="0.25" top="0.75" bottom="0.75" header="0.3" footer="0.3"/>
  <pageSetup scale="45" orientation="landscape" r:id="rId1"/>
  <ignoredErrors>
    <ignoredError sqref="N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285156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sO3SvZ2Bj0XJt7nJel8i0KAgTA52SOzOEeIABiYGGhoemsuM2XHB+4mYby1Et32sOxGBLFHUKfQszyjMBl0skQ==" saltValue="yau/1ps3KkQm/0ty8+iI/g==" spinCount="100000" sheet="1" objects="1" scenarios="1" insertRows="0" deleteRows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IX139"/>
  <sheetViews>
    <sheetView zoomScale="70" zoomScaleNormal="70" workbookViewId="0">
      <pane ySplit="9" topLeftCell="A10" activePane="bottomLeft" state="frozen"/>
      <selection activeCell="C1" sqref="C1:G1"/>
      <selection pane="bottomLeft" activeCell="C10" sqref="C10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6.140625" style="53" customWidth="1"/>
    <col min="7" max="7" width="25.855468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23" style="1" customWidth="1"/>
    <col min="12" max="12" width="26.28515625" style="1" customWidth="1"/>
    <col min="13" max="13" width="30.7109375" style="1" customWidth="1"/>
    <col min="14" max="14" width="23.7109375" style="135" customWidth="1"/>
    <col min="15" max="15" width="26.42578125" style="1" customWidth="1"/>
    <col min="16" max="16" width="19" style="1" bestFit="1" customWidth="1"/>
    <col min="17" max="17" width="19.42578125" style="1" customWidth="1"/>
    <col min="18" max="256" width="17.85546875" style="1"/>
    <col min="257" max="257" width="2.140625" style="1" customWidth="1"/>
    <col min="258" max="258" width="3.85546875" style="1" customWidth="1"/>
    <col min="259" max="259" width="35.28515625" style="1" customWidth="1"/>
    <col min="260" max="260" width="17.42578125" style="1" customWidth="1"/>
    <col min="261" max="261" width="19.42578125" style="1" customWidth="1"/>
    <col min="262" max="262" width="16.85546875" style="1" customWidth="1"/>
    <col min="263" max="263" width="17" style="1" customWidth="1"/>
    <col min="264" max="264" width="17.42578125" style="1" customWidth="1"/>
    <col min="265" max="265" width="16.7109375" style="1" customWidth="1"/>
    <col min="266" max="266" width="16.42578125" style="1" customWidth="1"/>
    <col min="267" max="267" width="16.85546875" style="1" customWidth="1"/>
    <col min="268" max="268" width="15" style="1" customWidth="1"/>
    <col min="269" max="512" width="17.85546875" style="1"/>
    <col min="513" max="513" width="2.140625" style="1" customWidth="1"/>
    <col min="514" max="514" width="3.85546875" style="1" customWidth="1"/>
    <col min="515" max="515" width="35.28515625" style="1" customWidth="1"/>
    <col min="516" max="516" width="17.42578125" style="1" customWidth="1"/>
    <col min="517" max="517" width="19.42578125" style="1" customWidth="1"/>
    <col min="518" max="518" width="16.85546875" style="1" customWidth="1"/>
    <col min="519" max="519" width="17" style="1" customWidth="1"/>
    <col min="520" max="520" width="17.42578125" style="1" customWidth="1"/>
    <col min="521" max="521" width="16.7109375" style="1" customWidth="1"/>
    <col min="522" max="522" width="16.42578125" style="1" customWidth="1"/>
    <col min="523" max="523" width="16.85546875" style="1" customWidth="1"/>
    <col min="524" max="524" width="15" style="1" customWidth="1"/>
    <col min="525" max="768" width="17.85546875" style="1"/>
    <col min="769" max="769" width="2.140625" style="1" customWidth="1"/>
    <col min="770" max="770" width="3.85546875" style="1" customWidth="1"/>
    <col min="771" max="771" width="35.28515625" style="1" customWidth="1"/>
    <col min="772" max="772" width="17.42578125" style="1" customWidth="1"/>
    <col min="773" max="773" width="19.42578125" style="1" customWidth="1"/>
    <col min="774" max="774" width="16.85546875" style="1" customWidth="1"/>
    <col min="775" max="775" width="17" style="1" customWidth="1"/>
    <col min="776" max="776" width="17.42578125" style="1" customWidth="1"/>
    <col min="777" max="777" width="16.7109375" style="1" customWidth="1"/>
    <col min="778" max="778" width="16.42578125" style="1" customWidth="1"/>
    <col min="779" max="779" width="16.85546875" style="1" customWidth="1"/>
    <col min="780" max="780" width="15" style="1" customWidth="1"/>
    <col min="781" max="1024" width="17.85546875" style="1"/>
    <col min="1025" max="1025" width="2.140625" style="1" customWidth="1"/>
    <col min="1026" max="1026" width="3.85546875" style="1" customWidth="1"/>
    <col min="1027" max="1027" width="35.28515625" style="1" customWidth="1"/>
    <col min="1028" max="1028" width="17.42578125" style="1" customWidth="1"/>
    <col min="1029" max="1029" width="19.42578125" style="1" customWidth="1"/>
    <col min="1030" max="1030" width="16.85546875" style="1" customWidth="1"/>
    <col min="1031" max="1031" width="17" style="1" customWidth="1"/>
    <col min="1032" max="1032" width="17.42578125" style="1" customWidth="1"/>
    <col min="1033" max="1033" width="16.7109375" style="1" customWidth="1"/>
    <col min="1034" max="1034" width="16.42578125" style="1" customWidth="1"/>
    <col min="1035" max="1035" width="16.85546875" style="1" customWidth="1"/>
    <col min="1036" max="1036" width="15" style="1" customWidth="1"/>
    <col min="1037" max="1280" width="17.85546875" style="1"/>
    <col min="1281" max="1281" width="2.140625" style="1" customWidth="1"/>
    <col min="1282" max="1282" width="3.85546875" style="1" customWidth="1"/>
    <col min="1283" max="1283" width="35.28515625" style="1" customWidth="1"/>
    <col min="1284" max="1284" width="17.42578125" style="1" customWidth="1"/>
    <col min="1285" max="1285" width="19.42578125" style="1" customWidth="1"/>
    <col min="1286" max="1286" width="16.85546875" style="1" customWidth="1"/>
    <col min="1287" max="1287" width="17" style="1" customWidth="1"/>
    <col min="1288" max="1288" width="17.42578125" style="1" customWidth="1"/>
    <col min="1289" max="1289" width="16.7109375" style="1" customWidth="1"/>
    <col min="1290" max="1290" width="16.42578125" style="1" customWidth="1"/>
    <col min="1291" max="1291" width="16.85546875" style="1" customWidth="1"/>
    <col min="1292" max="1292" width="15" style="1" customWidth="1"/>
    <col min="1293" max="1536" width="17.85546875" style="1"/>
    <col min="1537" max="1537" width="2.140625" style="1" customWidth="1"/>
    <col min="1538" max="1538" width="3.85546875" style="1" customWidth="1"/>
    <col min="1539" max="1539" width="35.28515625" style="1" customWidth="1"/>
    <col min="1540" max="1540" width="17.42578125" style="1" customWidth="1"/>
    <col min="1541" max="1541" width="19.42578125" style="1" customWidth="1"/>
    <col min="1542" max="1542" width="16.85546875" style="1" customWidth="1"/>
    <col min="1543" max="1543" width="17" style="1" customWidth="1"/>
    <col min="1544" max="1544" width="17.42578125" style="1" customWidth="1"/>
    <col min="1545" max="1545" width="16.7109375" style="1" customWidth="1"/>
    <col min="1546" max="1546" width="16.42578125" style="1" customWidth="1"/>
    <col min="1547" max="1547" width="16.85546875" style="1" customWidth="1"/>
    <col min="1548" max="1548" width="15" style="1" customWidth="1"/>
    <col min="1549" max="1792" width="17.85546875" style="1"/>
    <col min="1793" max="1793" width="2.140625" style="1" customWidth="1"/>
    <col min="1794" max="1794" width="3.85546875" style="1" customWidth="1"/>
    <col min="1795" max="1795" width="35.28515625" style="1" customWidth="1"/>
    <col min="1796" max="1796" width="17.42578125" style="1" customWidth="1"/>
    <col min="1797" max="1797" width="19.42578125" style="1" customWidth="1"/>
    <col min="1798" max="1798" width="16.85546875" style="1" customWidth="1"/>
    <col min="1799" max="1799" width="17" style="1" customWidth="1"/>
    <col min="1800" max="1800" width="17.42578125" style="1" customWidth="1"/>
    <col min="1801" max="1801" width="16.7109375" style="1" customWidth="1"/>
    <col min="1802" max="1802" width="16.42578125" style="1" customWidth="1"/>
    <col min="1803" max="1803" width="16.85546875" style="1" customWidth="1"/>
    <col min="1804" max="1804" width="15" style="1" customWidth="1"/>
    <col min="1805" max="2048" width="17.85546875" style="1"/>
    <col min="2049" max="2049" width="2.140625" style="1" customWidth="1"/>
    <col min="2050" max="2050" width="3.85546875" style="1" customWidth="1"/>
    <col min="2051" max="2051" width="35.28515625" style="1" customWidth="1"/>
    <col min="2052" max="2052" width="17.42578125" style="1" customWidth="1"/>
    <col min="2053" max="2053" width="19.42578125" style="1" customWidth="1"/>
    <col min="2054" max="2054" width="16.85546875" style="1" customWidth="1"/>
    <col min="2055" max="2055" width="17" style="1" customWidth="1"/>
    <col min="2056" max="2056" width="17.42578125" style="1" customWidth="1"/>
    <col min="2057" max="2057" width="16.7109375" style="1" customWidth="1"/>
    <col min="2058" max="2058" width="16.42578125" style="1" customWidth="1"/>
    <col min="2059" max="2059" width="16.85546875" style="1" customWidth="1"/>
    <col min="2060" max="2060" width="15" style="1" customWidth="1"/>
    <col min="2061" max="2304" width="17.85546875" style="1"/>
    <col min="2305" max="2305" width="2.140625" style="1" customWidth="1"/>
    <col min="2306" max="2306" width="3.85546875" style="1" customWidth="1"/>
    <col min="2307" max="2307" width="35.28515625" style="1" customWidth="1"/>
    <col min="2308" max="2308" width="17.42578125" style="1" customWidth="1"/>
    <col min="2309" max="2309" width="19.42578125" style="1" customWidth="1"/>
    <col min="2310" max="2310" width="16.85546875" style="1" customWidth="1"/>
    <col min="2311" max="2311" width="17" style="1" customWidth="1"/>
    <col min="2312" max="2312" width="17.42578125" style="1" customWidth="1"/>
    <col min="2313" max="2313" width="16.7109375" style="1" customWidth="1"/>
    <col min="2314" max="2314" width="16.42578125" style="1" customWidth="1"/>
    <col min="2315" max="2315" width="16.85546875" style="1" customWidth="1"/>
    <col min="2316" max="2316" width="15" style="1" customWidth="1"/>
    <col min="2317" max="2560" width="17.85546875" style="1"/>
    <col min="2561" max="2561" width="2.140625" style="1" customWidth="1"/>
    <col min="2562" max="2562" width="3.85546875" style="1" customWidth="1"/>
    <col min="2563" max="2563" width="35.28515625" style="1" customWidth="1"/>
    <col min="2564" max="2564" width="17.42578125" style="1" customWidth="1"/>
    <col min="2565" max="2565" width="19.42578125" style="1" customWidth="1"/>
    <col min="2566" max="2566" width="16.85546875" style="1" customWidth="1"/>
    <col min="2567" max="2567" width="17" style="1" customWidth="1"/>
    <col min="2568" max="2568" width="17.42578125" style="1" customWidth="1"/>
    <col min="2569" max="2569" width="16.7109375" style="1" customWidth="1"/>
    <col min="2570" max="2570" width="16.42578125" style="1" customWidth="1"/>
    <col min="2571" max="2571" width="16.85546875" style="1" customWidth="1"/>
    <col min="2572" max="2572" width="15" style="1" customWidth="1"/>
    <col min="2573" max="2816" width="17.85546875" style="1"/>
    <col min="2817" max="2817" width="2.140625" style="1" customWidth="1"/>
    <col min="2818" max="2818" width="3.85546875" style="1" customWidth="1"/>
    <col min="2819" max="2819" width="35.28515625" style="1" customWidth="1"/>
    <col min="2820" max="2820" width="17.42578125" style="1" customWidth="1"/>
    <col min="2821" max="2821" width="19.42578125" style="1" customWidth="1"/>
    <col min="2822" max="2822" width="16.85546875" style="1" customWidth="1"/>
    <col min="2823" max="2823" width="17" style="1" customWidth="1"/>
    <col min="2824" max="2824" width="17.42578125" style="1" customWidth="1"/>
    <col min="2825" max="2825" width="16.7109375" style="1" customWidth="1"/>
    <col min="2826" max="2826" width="16.42578125" style="1" customWidth="1"/>
    <col min="2827" max="2827" width="16.85546875" style="1" customWidth="1"/>
    <col min="2828" max="2828" width="15" style="1" customWidth="1"/>
    <col min="2829" max="3072" width="17.85546875" style="1"/>
    <col min="3073" max="3073" width="2.140625" style="1" customWidth="1"/>
    <col min="3074" max="3074" width="3.85546875" style="1" customWidth="1"/>
    <col min="3075" max="3075" width="35.28515625" style="1" customWidth="1"/>
    <col min="3076" max="3076" width="17.42578125" style="1" customWidth="1"/>
    <col min="3077" max="3077" width="19.42578125" style="1" customWidth="1"/>
    <col min="3078" max="3078" width="16.85546875" style="1" customWidth="1"/>
    <col min="3079" max="3079" width="17" style="1" customWidth="1"/>
    <col min="3080" max="3080" width="17.42578125" style="1" customWidth="1"/>
    <col min="3081" max="3081" width="16.7109375" style="1" customWidth="1"/>
    <col min="3082" max="3082" width="16.42578125" style="1" customWidth="1"/>
    <col min="3083" max="3083" width="16.85546875" style="1" customWidth="1"/>
    <col min="3084" max="3084" width="15" style="1" customWidth="1"/>
    <col min="3085" max="3328" width="17.85546875" style="1"/>
    <col min="3329" max="3329" width="2.140625" style="1" customWidth="1"/>
    <col min="3330" max="3330" width="3.85546875" style="1" customWidth="1"/>
    <col min="3331" max="3331" width="35.28515625" style="1" customWidth="1"/>
    <col min="3332" max="3332" width="17.42578125" style="1" customWidth="1"/>
    <col min="3333" max="3333" width="19.42578125" style="1" customWidth="1"/>
    <col min="3334" max="3334" width="16.85546875" style="1" customWidth="1"/>
    <col min="3335" max="3335" width="17" style="1" customWidth="1"/>
    <col min="3336" max="3336" width="17.42578125" style="1" customWidth="1"/>
    <col min="3337" max="3337" width="16.7109375" style="1" customWidth="1"/>
    <col min="3338" max="3338" width="16.42578125" style="1" customWidth="1"/>
    <col min="3339" max="3339" width="16.85546875" style="1" customWidth="1"/>
    <col min="3340" max="3340" width="15" style="1" customWidth="1"/>
    <col min="3341" max="3584" width="17.85546875" style="1"/>
    <col min="3585" max="3585" width="2.140625" style="1" customWidth="1"/>
    <col min="3586" max="3586" width="3.85546875" style="1" customWidth="1"/>
    <col min="3587" max="3587" width="35.28515625" style="1" customWidth="1"/>
    <col min="3588" max="3588" width="17.42578125" style="1" customWidth="1"/>
    <col min="3589" max="3589" width="19.42578125" style="1" customWidth="1"/>
    <col min="3590" max="3590" width="16.85546875" style="1" customWidth="1"/>
    <col min="3591" max="3591" width="17" style="1" customWidth="1"/>
    <col min="3592" max="3592" width="17.42578125" style="1" customWidth="1"/>
    <col min="3593" max="3593" width="16.7109375" style="1" customWidth="1"/>
    <col min="3594" max="3594" width="16.42578125" style="1" customWidth="1"/>
    <col min="3595" max="3595" width="16.85546875" style="1" customWidth="1"/>
    <col min="3596" max="3596" width="15" style="1" customWidth="1"/>
    <col min="3597" max="3840" width="17.85546875" style="1"/>
    <col min="3841" max="3841" width="2.140625" style="1" customWidth="1"/>
    <col min="3842" max="3842" width="3.85546875" style="1" customWidth="1"/>
    <col min="3843" max="3843" width="35.28515625" style="1" customWidth="1"/>
    <col min="3844" max="3844" width="17.42578125" style="1" customWidth="1"/>
    <col min="3845" max="3845" width="19.42578125" style="1" customWidth="1"/>
    <col min="3846" max="3846" width="16.85546875" style="1" customWidth="1"/>
    <col min="3847" max="3847" width="17" style="1" customWidth="1"/>
    <col min="3848" max="3848" width="17.42578125" style="1" customWidth="1"/>
    <col min="3849" max="3849" width="16.7109375" style="1" customWidth="1"/>
    <col min="3850" max="3850" width="16.42578125" style="1" customWidth="1"/>
    <col min="3851" max="3851" width="16.85546875" style="1" customWidth="1"/>
    <col min="3852" max="3852" width="15" style="1" customWidth="1"/>
    <col min="3853" max="4096" width="17.85546875" style="1"/>
    <col min="4097" max="4097" width="2.140625" style="1" customWidth="1"/>
    <col min="4098" max="4098" width="3.85546875" style="1" customWidth="1"/>
    <col min="4099" max="4099" width="35.28515625" style="1" customWidth="1"/>
    <col min="4100" max="4100" width="17.42578125" style="1" customWidth="1"/>
    <col min="4101" max="4101" width="19.42578125" style="1" customWidth="1"/>
    <col min="4102" max="4102" width="16.85546875" style="1" customWidth="1"/>
    <col min="4103" max="4103" width="17" style="1" customWidth="1"/>
    <col min="4104" max="4104" width="17.42578125" style="1" customWidth="1"/>
    <col min="4105" max="4105" width="16.7109375" style="1" customWidth="1"/>
    <col min="4106" max="4106" width="16.42578125" style="1" customWidth="1"/>
    <col min="4107" max="4107" width="16.85546875" style="1" customWidth="1"/>
    <col min="4108" max="4108" width="15" style="1" customWidth="1"/>
    <col min="4109" max="4352" width="17.85546875" style="1"/>
    <col min="4353" max="4353" width="2.140625" style="1" customWidth="1"/>
    <col min="4354" max="4354" width="3.85546875" style="1" customWidth="1"/>
    <col min="4355" max="4355" width="35.28515625" style="1" customWidth="1"/>
    <col min="4356" max="4356" width="17.42578125" style="1" customWidth="1"/>
    <col min="4357" max="4357" width="19.42578125" style="1" customWidth="1"/>
    <col min="4358" max="4358" width="16.85546875" style="1" customWidth="1"/>
    <col min="4359" max="4359" width="17" style="1" customWidth="1"/>
    <col min="4360" max="4360" width="17.42578125" style="1" customWidth="1"/>
    <col min="4361" max="4361" width="16.7109375" style="1" customWidth="1"/>
    <col min="4362" max="4362" width="16.42578125" style="1" customWidth="1"/>
    <col min="4363" max="4363" width="16.85546875" style="1" customWidth="1"/>
    <col min="4364" max="4364" width="15" style="1" customWidth="1"/>
    <col min="4365" max="4608" width="17.85546875" style="1"/>
    <col min="4609" max="4609" width="2.140625" style="1" customWidth="1"/>
    <col min="4610" max="4610" width="3.85546875" style="1" customWidth="1"/>
    <col min="4611" max="4611" width="35.28515625" style="1" customWidth="1"/>
    <col min="4612" max="4612" width="17.42578125" style="1" customWidth="1"/>
    <col min="4613" max="4613" width="19.42578125" style="1" customWidth="1"/>
    <col min="4614" max="4614" width="16.85546875" style="1" customWidth="1"/>
    <col min="4615" max="4615" width="17" style="1" customWidth="1"/>
    <col min="4616" max="4616" width="17.42578125" style="1" customWidth="1"/>
    <col min="4617" max="4617" width="16.7109375" style="1" customWidth="1"/>
    <col min="4618" max="4618" width="16.42578125" style="1" customWidth="1"/>
    <col min="4619" max="4619" width="16.85546875" style="1" customWidth="1"/>
    <col min="4620" max="4620" width="15" style="1" customWidth="1"/>
    <col min="4621" max="4864" width="17.85546875" style="1"/>
    <col min="4865" max="4865" width="2.140625" style="1" customWidth="1"/>
    <col min="4866" max="4866" width="3.85546875" style="1" customWidth="1"/>
    <col min="4867" max="4867" width="35.28515625" style="1" customWidth="1"/>
    <col min="4868" max="4868" width="17.42578125" style="1" customWidth="1"/>
    <col min="4869" max="4869" width="19.42578125" style="1" customWidth="1"/>
    <col min="4870" max="4870" width="16.85546875" style="1" customWidth="1"/>
    <col min="4871" max="4871" width="17" style="1" customWidth="1"/>
    <col min="4872" max="4872" width="17.42578125" style="1" customWidth="1"/>
    <col min="4873" max="4873" width="16.7109375" style="1" customWidth="1"/>
    <col min="4874" max="4874" width="16.42578125" style="1" customWidth="1"/>
    <col min="4875" max="4875" width="16.85546875" style="1" customWidth="1"/>
    <col min="4876" max="4876" width="15" style="1" customWidth="1"/>
    <col min="4877" max="5120" width="17.85546875" style="1"/>
    <col min="5121" max="5121" width="2.140625" style="1" customWidth="1"/>
    <col min="5122" max="5122" width="3.85546875" style="1" customWidth="1"/>
    <col min="5123" max="5123" width="35.28515625" style="1" customWidth="1"/>
    <col min="5124" max="5124" width="17.42578125" style="1" customWidth="1"/>
    <col min="5125" max="5125" width="19.42578125" style="1" customWidth="1"/>
    <col min="5126" max="5126" width="16.85546875" style="1" customWidth="1"/>
    <col min="5127" max="5127" width="17" style="1" customWidth="1"/>
    <col min="5128" max="5128" width="17.42578125" style="1" customWidth="1"/>
    <col min="5129" max="5129" width="16.7109375" style="1" customWidth="1"/>
    <col min="5130" max="5130" width="16.42578125" style="1" customWidth="1"/>
    <col min="5131" max="5131" width="16.85546875" style="1" customWidth="1"/>
    <col min="5132" max="5132" width="15" style="1" customWidth="1"/>
    <col min="5133" max="5376" width="17.85546875" style="1"/>
    <col min="5377" max="5377" width="2.140625" style="1" customWidth="1"/>
    <col min="5378" max="5378" width="3.85546875" style="1" customWidth="1"/>
    <col min="5379" max="5379" width="35.28515625" style="1" customWidth="1"/>
    <col min="5380" max="5380" width="17.42578125" style="1" customWidth="1"/>
    <col min="5381" max="5381" width="19.42578125" style="1" customWidth="1"/>
    <col min="5382" max="5382" width="16.85546875" style="1" customWidth="1"/>
    <col min="5383" max="5383" width="17" style="1" customWidth="1"/>
    <col min="5384" max="5384" width="17.42578125" style="1" customWidth="1"/>
    <col min="5385" max="5385" width="16.7109375" style="1" customWidth="1"/>
    <col min="5386" max="5386" width="16.42578125" style="1" customWidth="1"/>
    <col min="5387" max="5387" width="16.85546875" style="1" customWidth="1"/>
    <col min="5388" max="5388" width="15" style="1" customWidth="1"/>
    <col min="5389" max="5632" width="17.85546875" style="1"/>
    <col min="5633" max="5633" width="2.140625" style="1" customWidth="1"/>
    <col min="5634" max="5634" width="3.85546875" style="1" customWidth="1"/>
    <col min="5635" max="5635" width="35.28515625" style="1" customWidth="1"/>
    <col min="5636" max="5636" width="17.42578125" style="1" customWidth="1"/>
    <col min="5637" max="5637" width="19.42578125" style="1" customWidth="1"/>
    <col min="5638" max="5638" width="16.85546875" style="1" customWidth="1"/>
    <col min="5639" max="5639" width="17" style="1" customWidth="1"/>
    <col min="5640" max="5640" width="17.42578125" style="1" customWidth="1"/>
    <col min="5641" max="5641" width="16.7109375" style="1" customWidth="1"/>
    <col min="5642" max="5642" width="16.42578125" style="1" customWidth="1"/>
    <col min="5643" max="5643" width="16.85546875" style="1" customWidth="1"/>
    <col min="5644" max="5644" width="15" style="1" customWidth="1"/>
    <col min="5645" max="5888" width="17.85546875" style="1"/>
    <col min="5889" max="5889" width="2.140625" style="1" customWidth="1"/>
    <col min="5890" max="5890" width="3.85546875" style="1" customWidth="1"/>
    <col min="5891" max="5891" width="35.28515625" style="1" customWidth="1"/>
    <col min="5892" max="5892" width="17.42578125" style="1" customWidth="1"/>
    <col min="5893" max="5893" width="19.42578125" style="1" customWidth="1"/>
    <col min="5894" max="5894" width="16.85546875" style="1" customWidth="1"/>
    <col min="5895" max="5895" width="17" style="1" customWidth="1"/>
    <col min="5896" max="5896" width="17.42578125" style="1" customWidth="1"/>
    <col min="5897" max="5897" width="16.7109375" style="1" customWidth="1"/>
    <col min="5898" max="5898" width="16.42578125" style="1" customWidth="1"/>
    <col min="5899" max="5899" width="16.85546875" style="1" customWidth="1"/>
    <col min="5900" max="5900" width="15" style="1" customWidth="1"/>
    <col min="5901" max="6144" width="17.85546875" style="1"/>
    <col min="6145" max="6145" width="2.140625" style="1" customWidth="1"/>
    <col min="6146" max="6146" width="3.85546875" style="1" customWidth="1"/>
    <col min="6147" max="6147" width="35.28515625" style="1" customWidth="1"/>
    <col min="6148" max="6148" width="17.42578125" style="1" customWidth="1"/>
    <col min="6149" max="6149" width="19.42578125" style="1" customWidth="1"/>
    <col min="6150" max="6150" width="16.85546875" style="1" customWidth="1"/>
    <col min="6151" max="6151" width="17" style="1" customWidth="1"/>
    <col min="6152" max="6152" width="17.42578125" style="1" customWidth="1"/>
    <col min="6153" max="6153" width="16.7109375" style="1" customWidth="1"/>
    <col min="6154" max="6154" width="16.42578125" style="1" customWidth="1"/>
    <col min="6155" max="6155" width="16.85546875" style="1" customWidth="1"/>
    <col min="6156" max="6156" width="15" style="1" customWidth="1"/>
    <col min="6157" max="6400" width="17.85546875" style="1"/>
    <col min="6401" max="6401" width="2.140625" style="1" customWidth="1"/>
    <col min="6402" max="6402" width="3.85546875" style="1" customWidth="1"/>
    <col min="6403" max="6403" width="35.28515625" style="1" customWidth="1"/>
    <col min="6404" max="6404" width="17.42578125" style="1" customWidth="1"/>
    <col min="6405" max="6405" width="19.42578125" style="1" customWidth="1"/>
    <col min="6406" max="6406" width="16.85546875" style="1" customWidth="1"/>
    <col min="6407" max="6407" width="17" style="1" customWidth="1"/>
    <col min="6408" max="6408" width="17.42578125" style="1" customWidth="1"/>
    <col min="6409" max="6409" width="16.7109375" style="1" customWidth="1"/>
    <col min="6410" max="6410" width="16.42578125" style="1" customWidth="1"/>
    <col min="6411" max="6411" width="16.85546875" style="1" customWidth="1"/>
    <col min="6412" max="6412" width="15" style="1" customWidth="1"/>
    <col min="6413" max="6656" width="17.85546875" style="1"/>
    <col min="6657" max="6657" width="2.140625" style="1" customWidth="1"/>
    <col min="6658" max="6658" width="3.85546875" style="1" customWidth="1"/>
    <col min="6659" max="6659" width="35.28515625" style="1" customWidth="1"/>
    <col min="6660" max="6660" width="17.42578125" style="1" customWidth="1"/>
    <col min="6661" max="6661" width="19.42578125" style="1" customWidth="1"/>
    <col min="6662" max="6662" width="16.85546875" style="1" customWidth="1"/>
    <col min="6663" max="6663" width="17" style="1" customWidth="1"/>
    <col min="6664" max="6664" width="17.42578125" style="1" customWidth="1"/>
    <col min="6665" max="6665" width="16.7109375" style="1" customWidth="1"/>
    <col min="6666" max="6666" width="16.42578125" style="1" customWidth="1"/>
    <col min="6667" max="6667" width="16.85546875" style="1" customWidth="1"/>
    <col min="6668" max="6668" width="15" style="1" customWidth="1"/>
    <col min="6669" max="6912" width="17.85546875" style="1"/>
    <col min="6913" max="6913" width="2.140625" style="1" customWidth="1"/>
    <col min="6914" max="6914" width="3.85546875" style="1" customWidth="1"/>
    <col min="6915" max="6915" width="35.28515625" style="1" customWidth="1"/>
    <col min="6916" max="6916" width="17.42578125" style="1" customWidth="1"/>
    <col min="6917" max="6917" width="19.42578125" style="1" customWidth="1"/>
    <col min="6918" max="6918" width="16.85546875" style="1" customWidth="1"/>
    <col min="6919" max="6919" width="17" style="1" customWidth="1"/>
    <col min="6920" max="6920" width="17.42578125" style="1" customWidth="1"/>
    <col min="6921" max="6921" width="16.7109375" style="1" customWidth="1"/>
    <col min="6922" max="6922" width="16.42578125" style="1" customWidth="1"/>
    <col min="6923" max="6923" width="16.85546875" style="1" customWidth="1"/>
    <col min="6924" max="6924" width="15" style="1" customWidth="1"/>
    <col min="6925" max="7168" width="17.85546875" style="1"/>
    <col min="7169" max="7169" width="2.140625" style="1" customWidth="1"/>
    <col min="7170" max="7170" width="3.85546875" style="1" customWidth="1"/>
    <col min="7171" max="7171" width="35.28515625" style="1" customWidth="1"/>
    <col min="7172" max="7172" width="17.42578125" style="1" customWidth="1"/>
    <col min="7173" max="7173" width="19.42578125" style="1" customWidth="1"/>
    <col min="7174" max="7174" width="16.85546875" style="1" customWidth="1"/>
    <col min="7175" max="7175" width="17" style="1" customWidth="1"/>
    <col min="7176" max="7176" width="17.42578125" style="1" customWidth="1"/>
    <col min="7177" max="7177" width="16.7109375" style="1" customWidth="1"/>
    <col min="7178" max="7178" width="16.42578125" style="1" customWidth="1"/>
    <col min="7179" max="7179" width="16.85546875" style="1" customWidth="1"/>
    <col min="7180" max="7180" width="15" style="1" customWidth="1"/>
    <col min="7181" max="7424" width="17.85546875" style="1"/>
    <col min="7425" max="7425" width="2.140625" style="1" customWidth="1"/>
    <col min="7426" max="7426" width="3.85546875" style="1" customWidth="1"/>
    <col min="7427" max="7427" width="35.28515625" style="1" customWidth="1"/>
    <col min="7428" max="7428" width="17.42578125" style="1" customWidth="1"/>
    <col min="7429" max="7429" width="19.42578125" style="1" customWidth="1"/>
    <col min="7430" max="7430" width="16.85546875" style="1" customWidth="1"/>
    <col min="7431" max="7431" width="17" style="1" customWidth="1"/>
    <col min="7432" max="7432" width="17.42578125" style="1" customWidth="1"/>
    <col min="7433" max="7433" width="16.7109375" style="1" customWidth="1"/>
    <col min="7434" max="7434" width="16.42578125" style="1" customWidth="1"/>
    <col min="7435" max="7435" width="16.85546875" style="1" customWidth="1"/>
    <col min="7436" max="7436" width="15" style="1" customWidth="1"/>
    <col min="7437" max="7680" width="17.85546875" style="1"/>
    <col min="7681" max="7681" width="2.140625" style="1" customWidth="1"/>
    <col min="7682" max="7682" width="3.85546875" style="1" customWidth="1"/>
    <col min="7683" max="7683" width="35.28515625" style="1" customWidth="1"/>
    <col min="7684" max="7684" width="17.42578125" style="1" customWidth="1"/>
    <col min="7685" max="7685" width="19.42578125" style="1" customWidth="1"/>
    <col min="7686" max="7686" width="16.85546875" style="1" customWidth="1"/>
    <col min="7687" max="7687" width="17" style="1" customWidth="1"/>
    <col min="7688" max="7688" width="17.42578125" style="1" customWidth="1"/>
    <col min="7689" max="7689" width="16.7109375" style="1" customWidth="1"/>
    <col min="7690" max="7690" width="16.42578125" style="1" customWidth="1"/>
    <col min="7691" max="7691" width="16.85546875" style="1" customWidth="1"/>
    <col min="7692" max="7692" width="15" style="1" customWidth="1"/>
    <col min="7693" max="7936" width="17.85546875" style="1"/>
    <col min="7937" max="7937" width="2.140625" style="1" customWidth="1"/>
    <col min="7938" max="7938" width="3.85546875" style="1" customWidth="1"/>
    <col min="7939" max="7939" width="35.28515625" style="1" customWidth="1"/>
    <col min="7940" max="7940" width="17.42578125" style="1" customWidth="1"/>
    <col min="7941" max="7941" width="19.42578125" style="1" customWidth="1"/>
    <col min="7942" max="7942" width="16.85546875" style="1" customWidth="1"/>
    <col min="7943" max="7943" width="17" style="1" customWidth="1"/>
    <col min="7944" max="7944" width="17.42578125" style="1" customWidth="1"/>
    <col min="7945" max="7945" width="16.7109375" style="1" customWidth="1"/>
    <col min="7946" max="7946" width="16.42578125" style="1" customWidth="1"/>
    <col min="7947" max="7947" width="16.85546875" style="1" customWidth="1"/>
    <col min="7948" max="7948" width="15" style="1" customWidth="1"/>
    <col min="7949" max="8192" width="17.85546875" style="1"/>
    <col min="8193" max="8193" width="2.140625" style="1" customWidth="1"/>
    <col min="8194" max="8194" width="3.85546875" style="1" customWidth="1"/>
    <col min="8195" max="8195" width="35.28515625" style="1" customWidth="1"/>
    <col min="8196" max="8196" width="17.42578125" style="1" customWidth="1"/>
    <col min="8197" max="8197" width="19.42578125" style="1" customWidth="1"/>
    <col min="8198" max="8198" width="16.85546875" style="1" customWidth="1"/>
    <col min="8199" max="8199" width="17" style="1" customWidth="1"/>
    <col min="8200" max="8200" width="17.42578125" style="1" customWidth="1"/>
    <col min="8201" max="8201" width="16.7109375" style="1" customWidth="1"/>
    <col min="8202" max="8202" width="16.42578125" style="1" customWidth="1"/>
    <col min="8203" max="8203" width="16.85546875" style="1" customWidth="1"/>
    <col min="8204" max="8204" width="15" style="1" customWidth="1"/>
    <col min="8205" max="8448" width="17.85546875" style="1"/>
    <col min="8449" max="8449" width="2.140625" style="1" customWidth="1"/>
    <col min="8450" max="8450" width="3.85546875" style="1" customWidth="1"/>
    <col min="8451" max="8451" width="35.28515625" style="1" customWidth="1"/>
    <col min="8452" max="8452" width="17.42578125" style="1" customWidth="1"/>
    <col min="8453" max="8453" width="19.42578125" style="1" customWidth="1"/>
    <col min="8454" max="8454" width="16.85546875" style="1" customWidth="1"/>
    <col min="8455" max="8455" width="17" style="1" customWidth="1"/>
    <col min="8456" max="8456" width="17.42578125" style="1" customWidth="1"/>
    <col min="8457" max="8457" width="16.7109375" style="1" customWidth="1"/>
    <col min="8458" max="8458" width="16.42578125" style="1" customWidth="1"/>
    <col min="8459" max="8459" width="16.85546875" style="1" customWidth="1"/>
    <col min="8460" max="8460" width="15" style="1" customWidth="1"/>
    <col min="8461" max="8704" width="17.85546875" style="1"/>
    <col min="8705" max="8705" width="2.140625" style="1" customWidth="1"/>
    <col min="8706" max="8706" width="3.85546875" style="1" customWidth="1"/>
    <col min="8707" max="8707" width="35.28515625" style="1" customWidth="1"/>
    <col min="8708" max="8708" width="17.42578125" style="1" customWidth="1"/>
    <col min="8709" max="8709" width="19.42578125" style="1" customWidth="1"/>
    <col min="8710" max="8710" width="16.85546875" style="1" customWidth="1"/>
    <col min="8711" max="8711" width="17" style="1" customWidth="1"/>
    <col min="8712" max="8712" width="17.42578125" style="1" customWidth="1"/>
    <col min="8713" max="8713" width="16.7109375" style="1" customWidth="1"/>
    <col min="8714" max="8714" width="16.42578125" style="1" customWidth="1"/>
    <col min="8715" max="8715" width="16.85546875" style="1" customWidth="1"/>
    <col min="8716" max="8716" width="15" style="1" customWidth="1"/>
    <col min="8717" max="8960" width="17.85546875" style="1"/>
    <col min="8961" max="8961" width="2.140625" style="1" customWidth="1"/>
    <col min="8962" max="8962" width="3.85546875" style="1" customWidth="1"/>
    <col min="8963" max="8963" width="35.28515625" style="1" customWidth="1"/>
    <col min="8964" max="8964" width="17.42578125" style="1" customWidth="1"/>
    <col min="8965" max="8965" width="19.42578125" style="1" customWidth="1"/>
    <col min="8966" max="8966" width="16.85546875" style="1" customWidth="1"/>
    <col min="8967" max="8967" width="17" style="1" customWidth="1"/>
    <col min="8968" max="8968" width="17.42578125" style="1" customWidth="1"/>
    <col min="8969" max="8969" width="16.7109375" style="1" customWidth="1"/>
    <col min="8970" max="8970" width="16.42578125" style="1" customWidth="1"/>
    <col min="8971" max="8971" width="16.85546875" style="1" customWidth="1"/>
    <col min="8972" max="8972" width="15" style="1" customWidth="1"/>
    <col min="8973" max="9216" width="17.85546875" style="1"/>
    <col min="9217" max="9217" width="2.140625" style="1" customWidth="1"/>
    <col min="9218" max="9218" width="3.85546875" style="1" customWidth="1"/>
    <col min="9219" max="9219" width="35.28515625" style="1" customWidth="1"/>
    <col min="9220" max="9220" width="17.42578125" style="1" customWidth="1"/>
    <col min="9221" max="9221" width="19.42578125" style="1" customWidth="1"/>
    <col min="9222" max="9222" width="16.85546875" style="1" customWidth="1"/>
    <col min="9223" max="9223" width="17" style="1" customWidth="1"/>
    <col min="9224" max="9224" width="17.42578125" style="1" customWidth="1"/>
    <col min="9225" max="9225" width="16.7109375" style="1" customWidth="1"/>
    <col min="9226" max="9226" width="16.42578125" style="1" customWidth="1"/>
    <col min="9227" max="9227" width="16.85546875" style="1" customWidth="1"/>
    <col min="9228" max="9228" width="15" style="1" customWidth="1"/>
    <col min="9229" max="9472" width="17.85546875" style="1"/>
    <col min="9473" max="9473" width="2.140625" style="1" customWidth="1"/>
    <col min="9474" max="9474" width="3.85546875" style="1" customWidth="1"/>
    <col min="9475" max="9475" width="35.28515625" style="1" customWidth="1"/>
    <col min="9476" max="9476" width="17.42578125" style="1" customWidth="1"/>
    <col min="9477" max="9477" width="19.42578125" style="1" customWidth="1"/>
    <col min="9478" max="9478" width="16.85546875" style="1" customWidth="1"/>
    <col min="9479" max="9479" width="17" style="1" customWidth="1"/>
    <col min="9480" max="9480" width="17.42578125" style="1" customWidth="1"/>
    <col min="9481" max="9481" width="16.7109375" style="1" customWidth="1"/>
    <col min="9482" max="9482" width="16.42578125" style="1" customWidth="1"/>
    <col min="9483" max="9483" width="16.85546875" style="1" customWidth="1"/>
    <col min="9484" max="9484" width="15" style="1" customWidth="1"/>
    <col min="9485" max="9728" width="17.85546875" style="1"/>
    <col min="9729" max="9729" width="2.140625" style="1" customWidth="1"/>
    <col min="9730" max="9730" width="3.85546875" style="1" customWidth="1"/>
    <col min="9731" max="9731" width="35.28515625" style="1" customWidth="1"/>
    <col min="9732" max="9732" width="17.42578125" style="1" customWidth="1"/>
    <col min="9733" max="9733" width="19.42578125" style="1" customWidth="1"/>
    <col min="9734" max="9734" width="16.85546875" style="1" customWidth="1"/>
    <col min="9735" max="9735" width="17" style="1" customWidth="1"/>
    <col min="9736" max="9736" width="17.42578125" style="1" customWidth="1"/>
    <col min="9737" max="9737" width="16.7109375" style="1" customWidth="1"/>
    <col min="9738" max="9738" width="16.42578125" style="1" customWidth="1"/>
    <col min="9739" max="9739" width="16.85546875" style="1" customWidth="1"/>
    <col min="9740" max="9740" width="15" style="1" customWidth="1"/>
    <col min="9741" max="9984" width="17.85546875" style="1"/>
    <col min="9985" max="9985" width="2.140625" style="1" customWidth="1"/>
    <col min="9986" max="9986" width="3.85546875" style="1" customWidth="1"/>
    <col min="9987" max="9987" width="35.28515625" style="1" customWidth="1"/>
    <col min="9988" max="9988" width="17.42578125" style="1" customWidth="1"/>
    <col min="9989" max="9989" width="19.42578125" style="1" customWidth="1"/>
    <col min="9990" max="9990" width="16.85546875" style="1" customWidth="1"/>
    <col min="9991" max="9991" width="17" style="1" customWidth="1"/>
    <col min="9992" max="9992" width="17.42578125" style="1" customWidth="1"/>
    <col min="9993" max="9993" width="16.7109375" style="1" customWidth="1"/>
    <col min="9994" max="9994" width="16.42578125" style="1" customWidth="1"/>
    <col min="9995" max="9995" width="16.85546875" style="1" customWidth="1"/>
    <col min="9996" max="9996" width="15" style="1" customWidth="1"/>
    <col min="9997" max="10240" width="17.85546875" style="1"/>
    <col min="10241" max="10241" width="2.140625" style="1" customWidth="1"/>
    <col min="10242" max="10242" width="3.85546875" style="1" customWidth="1"/>
    <col min="10243" max="10243" width="35.28515625" style="1" customWidth="1"/>
    <col min="10244" max="10244" width="17.42578125" style="1" customWidth="1"/>
    <col min="10245" max="10245" width="19.42578125" style="1" customWidth="1"/>
    <col min="10246" max="10246" width="16.85546875" style="1" customWidth="1"/>
    <col min="10247" max="10247" width="17" style="1" customWidth="1"/>
    <col min="10248" max="10248" width="17.42578125" style="1" customWidth="1"/>
    <col min="10249" max="10249" width="16.7109375" style="1" customWidth="1"/>
    <col min="10250" max="10250" width="16.42578125" style="1" customWidth="1"/>
    <col min="10251" max="10251" width="16.85546875" style="1" customWidth="1"/>
    <col min="10252" max="10252" width="15" style="1" customWidth="1"/>
    <col min="10253" max="10496" width="17.85546875" style="1"/>
    <col min="10497" max="10497" width="2.140625" style="1" customWidth="1"/>
    <col min="10498" max="10498" width="3.85546875" style="1" customWidth="1"/>
    <col min="10499" max="10499" width="35.28515625" style="1" customWidth="1"/>
    <col min="10500" max="10500" width="17.42578125" style="1" customWidth="1"/>
    <col min="10501" max="10501" width="19.42578125" style="1" customWidth="1"/>
    <col min="10502" max="10502" width="16.85546875" style="1" customWidth="1"/>
    <col min="10503" max="10503" width="17" style="1" customWidth="1"/>
    <col min="10504" max="10504" width="17.42578125" style="1" customWidth="1"/>
    <col min="10505" max="10505" width="16.7109375" style="1" customWidth="1"/>
    <col min="10506" max="10506" width="16.42578125" style="1" customWidth="1"/>
    <col min="10507" max="10507" width="16.85546875" style="1" customWidth="1"/>
    <col min="10508" max="10508" width="15" style="1" customWidth="1"/>
    <col min="10509" max="10752" width="17.85546875" style="1"/>
    <col min="10753" max="10753" width="2.140625" style="1" customWidth="1"/>
    <col min="10754" max="10754" width="3.85546875" style="1" customWidth="1"/>
    <col min="10755" max="10755" width="35.28515625" style="1" customWidth="1"/>
    <col min="10756" max="10756" width="17.42578125" style="1" customWidth="1"/>
    <col min="10757" max="10757" width="19.42578125" style="1" customWidth="1"/>
    <col min="10758" max="10758" width="16.85546875" style="1" customWidth="1"/>
    <col min="10759" max="10759" width="17" style="1" customWidth="1"/>
    <col min="10760" max="10760" width="17.42578125" style="1" customWidth="1"/>
    <col min="10761" max="10761" width="16.7109375" style="1" customWidth="1"/>
    <col min="10762" max="10762" width="16.42578125" style="1" customWidth="1"/>
    <col min="10763" max="10763" width="16.85546875" style="1" customWidth="1"/>
    <col min="10764" max="10764" width="15" style="1" customWidth="1"/>
    <col min="10765" max="11008" width="17.85546875" style="1"/>
    <col min="11009" max="11009" width="2.140625" style="1" customWidth="1"/>
    <col min="11010" max="11010" width="3.85546875" style="1" customWidth="1"/>
    <col min="11011" max="11011" width="35.28515625" style="1" customWidth="1"/>
    <col min="11012" max="11012" width="17.42578125" style="1" customWidth="1"/>
    <col min="11013" max="11013" width="19.42578125" style="1" customWidth="1"/>
    <col min="11014" max="11014" width="16.85546875" style="1" customWidth="1"/>
    <col min="11015" max="11015" width="17" style="1" customWidth="1"/>
    <col min="11016" max="11016" width="17.42578125" style="1" customWidth="1"/>
    <col min="11017" max="11017" width="16.7109375" style="1" customWidth="1"/>
    <col min="11018" max="11018" width="16.42578125" style="1" customWidth="1"/>
    <col min="11019" max="11019" width="16.85546875" style="1" customWidth="1"/>
    <col min="11020" max="11020" width="15" style="1" customWidth="1"/>
    <col min="11021" max="11264" width="17.85546875" style="1"/>
    <col min="11265" max="11265" width="2.140625" style="1" customWidth="1"/>
    <col min="11266" max="11266" width="3.85546875" style="1" customWidth="1"/>
    <col min="11267" max="11267" width="35.28515625" style="1" customWidth="1"/>
    <col min="11268" max="11268" width="17.42578125" style="1" customWidth="1"/>
    <col min="11269" max="11269" width="19.42578125" style="1" customWidth="1"/>
    <col min="11270" max="11270" width="16.85546875" style="1" customWidth="1"/>
    <col min="11271" max="11271" width="17" style="1" customWidth="1"/>
    <col min="11272" max="11272" width="17.42578125" style="1" customWidth="1"/>
    <col min="11273" max="11273" width="16.7109375" style="1" customWidth="1"/>
    <col min="11274" max="11274" width="16.42578125" style="1" customWidth="1"/>
    <col min="11275" max="11275" width="16.85546875" style="1" customWidth="1"/>
    <col min="11276" max="11276" width="15" style="1" customWidth="1"/>
    <col min="11277" max="11520" width="17.85546875" style="1"/>
    <col min="11521" max="11521" width="2.140625" style="1" customWidth="1"/>
    <col min="11522" max="11522" width="3.85546875" style="1" customWidth="1"/>
    <col min="11523" max="11523" width="35.28515625" style="1" customWidth="1"/>
    <col min="11524" max="11524" width="17.42578125" style="1" customWidth="1"/>
    <col min="11525" max="11525" width="19.42578125" style="1" customWidth="1"/>
    <col min="11526" max="11526" width="16.85546875" style="1" customWidth="1"/>
    <col min="11527" max="11527" width="17" style="1" customWidth="1"/>
    <col min="11528" max="11528" width="17.42578125" style="1" customWidth="1"/>
    <col min="11529" max="11529" width="16.7109375" style="1" customWidth="1"/>
    <col min="11530" max="11530" width="16.42578125" style="1" customWidth="1"/>
    <col min="11531" max="11531" width="16.85546875" style="1" customWidth="1"/>
    <col min="11532" max="11532" width="15" style="1" customWidth="1"/>
    <col min="11533" max="11776" width="17.85546875" style="1"/>
    <col min="11777" max="11777" width="2.140625" style="1" customWidth="1"/>
    <col min="11778" max="11778" width="3.85546875" style="1" customWidth="1"/>
    <col min="11779" max="11779" width="35.28515625" style="1" customWidth="1"/>
    <col min="11780" max="11780" width="17.42578125" style="1" customWidth="1"/>
    <col min="11781" max="11781" width="19.42578125" style="1" customWidth="1"/>
    <col min="11782" max="11782" width="16.85546875" style="1" customWidth="1"/>
    <col min="11783" max="11783" width="17" style="1" customWidth="1"/>
    <col min="11784" max="11784" width="17.42578125" style="1" customWidth="1"/>
    <col min="11785" max="11785" width="16.7109375" style="1" customWidth="1"/>
    <col min="11786" max="11786" width="16.42578125" style="1" customWidth="1"/>
    <col min="11787" max="11787" width="16.85546875" style="1" customWidth="1"/>
    <col min="11788" max="11788" width="15" style="1" customWidth="1"/>
    <col min="11789" max="12032" width="17.85546875" style="1"/>
    <col min="12033" max="12033" width="2.140625" style="1" customWidth="1"/>
    <col min="12034" max="12034" width="3.85546875" style="1" customWidth="1"/>
    <col min="12035" max="12035" width="35.28515625" style="1" customWidth="1"/>
    <col min="12036" max="12036" width="17.42578125" style="1" customWidth="1"/>
    <col min="12037" max="12037" width="19.42578125" style="1" customWidth="1"/>
    <col min="12038" max="12038" width="16.85546875" style="1" customWidth="1"/>
    <col min="12039" max="12039" width="17" style="1" customWidth="1"/>
    <col min="12040" max="12040" width="17.42578125" style="1" customWidth="1"/>
    <col min="12041" max="12041" width="16.7109375" style="1" customWidth="1"/>
    <col min="12042" max="12042" width="16.42578125" style="1" customWidth="1"/>
    <col min="12043" max="12043" width="16.85546875" style="1" customWidth="1"/>
    <col min="12044" max="12044" width="15" style="1" customWidth="1"/>
    <col min="12045" max="12288" width="17.85546875" style="1"/>
    <col min="12289" max="12289" width="2.140625" style="1" customWidth="1"/>
    <col min="12290" max="12290" width="3.85546875" style="1" customWidth="1"/>
    <col min="12291" max="12291" width="35.28515625" style="1" customWidth="1"/>
    <col min="12292" max="12292" width="17.42578125" style="1" customWidth="1"/>
    <col min="12293" max="12293" width="19.42578125" style="1" customWidth="1"/>
    <col min="12294" max="12294" width="16.85546875" style="1" customWidth="1"/>
    <col min="12295" max="12295" width="17" style="1" customWidth="1"/>
    <col min="12296" max="12296" width="17.42578125" style="1" customWidth="1"/>
    <col min="12297" max="12297" width="16.7109375" style="1" customWidth="1"/>
    <col min="12298" max="12298" width="16.42578125" style="1" customWidth="1"/>
    <col min="12299" max="12299" width="16.85546875" style="1" customWidth="1"/>
    <col min="12300" max="12300" width="15" style="1" customWidth="1"/>
    <col min="12301" max="12544" width="17.85546875" style="1"/>
    <col min="12545" max="12545" width="2.140625" style="1" customWidth="1"/>
    <col min="12546" max="12546" width="3.85546875" style="1" customWidth="1"/>
    <col min="12547" max="12547" width="35.28515625" style="1" customWidth="1"/>
    <col min="12548" max="12548" width="17.42578125" style="1" customWidth="1"/>
    <col min="12549" max="12549" width="19.42578125" style="1" customWidth="1"/>
    <col min="12550" max="12550" width="16.85546875" style="1" customWidth="1"/>
    <col min="12551" max="12551" width="17" style="1" customWidth="1"/>
    <col min="12552" max="12552" width="17.42578125" style="1" customWidth="1"/>
    <col min="12553" max="12553" width="16.7109375" style="1" customWidth="1"/>
    <col min="12554" max="12554" width="16.42578125" style="1" customWidth="1"/>
    <col min="12555" max="12555" width="16.85546875" style="1" customWidth="1"/>
    <col min="12556" max="12556" width="15" style="1" customWidth="1"/>
    <col min="12557" max="12800" width="17.85546875" style="1"/>
    <col min="12801" max="12801" width="2.140625" style="1" customWidth="1"/>
    <col min="12802" max="12802" width="3.85546875" style="1" customWidth="1"/>
    <col min="12803" max="12803" width="35.28515625" style="1" customWidth="1"/>
    <col min="12804" max="12804" width="17.42578125" style="1" customWidth="1"/>
    <col min="12805" max="12805" width="19.42578125" style="1" customWidth="1"/>
    <col min="12806" max="12806" width="16.85546875" style="1" customWidth="1"/>
    <col min="12807" max="12807" width="17" style="1" customWidth="1"/>
    <col min="12808" max="12808" width="17.42578125" style="1" customWidth="1"/>
    <col min="12809" max="12809" width="16.7109375" style="1" customWidth="1"/>
    <col min="12810" max="12810" width="16.42578125" style="1" customWidth="1"/>
    <col min="12811" max="12811" width="16.85546875" style="1" customWidth="1"/>
    <col min="12812" max="12812" width="15" style="1" customWidth="1"/>
    <col min="12813" max="13056" width="17.85546875" style="1"/>
    <col min="13057" max="13057" width="2.140625" style="1" customWidth="1"/>
    <col min="13058" max="13058" width="3.85546875" style="1" customWidth="1"/>
    <col min="13059" max="13059" width="35.28515625" style="1" customWidth="1"/>
    <col min="13060" max="13060" width="17.42578125" style="1" customWidth="1"/>
    <col min="13061" max="13061" width="19.42578125" style="1" customWidth="1"/>
    <col min="13062" max="13062" width="16.85546875" style="1" customWidth="1"/>
    <col min="13063" max="13063" width="17" style="1" customWidth="1"/>
    <col min="13064" max="13064" width="17.42578125" style="1" customWidth="1"/>
    <col min="13065" max="13065" width="16.7109375" style="1" customWidth="1"/>
    <col min="13066" max="13066" width="16.42578125" style="1" customWidth="1"/>
    <col min="13067" max="13067" width="16.85546875" style="1" customWidth="1"/>
    <col min="13068" max="13068" width="15" style="1" customWidth="1"/>
    <col min="13069" max="13312" width="17.85546875" style="1"/>
    <col min="13313" max="13313" width="2.140625" style="1" customWidth="1"/>
    <col min="13314" max="13314" width="3.85546875" style="1" customWidth="1"/>
    <col min="13315" max="13315" width="35.28515625" style="1" customWidth="1"/>
    <col min="13316" max="13316" width="17.42578125" style="1" customWidth="1"/>
    <col min="13317" max="13317" width="19.42578125" style="1" customWidth="1"/>
    <col min="13318" max="13318" width="16.85546875" style="1" customWidth="1"/>
    <col min="13319" max="13319" width="17" style="1" customWidth="1"/>
    <col min="13320" max="13320" width="17.42578125" style="1" customWidth="1"/>
    <col min="13321" max="13321" width="16.7109375" style="1" customWidth="1"/>
    <col min="13322" max="13322" width="16.42578125" style="1" customWidth="1"/>
    <col min="13323" max="13323" width="16.85546875" style="1" customWidth="1"/>
    <col min="13324" max="13324" width="15" style="1" customWidth="1"/>
    <col min="13325" max="13568" width="17.85546875" style="1"/>
    <col min="13569" max="13569" width="2.140625" style="1" customWidth="1"/>
    <col min="13570" max="13570" width="3.85546875" style="1" customWidth="1"/>
    <col min="13571" max="13571" width="35.28515625" style="1" customWidth="1"/>
    <col min="13572" max="13572" width="17.42578125" style="1" customWidth="1"/>
    <col min="13573" max="13573" width="19.42578125" style="1" customWidth="1"/>
    <col min="13574" max="13574" width="16.85546875" style="1" customWidth="1"/>
    <col min="13575" max="13575" width="17" style="1" customWidth="1"/>
    <col min="13576" max="13576" width="17.42578125" style="1" customWidth="1"/>
    <col min="13577" max="13577" width="16.7109375" style="1" customWidth="1"/>
    <col min="13578" max="13578" width="16.42578125" style="1" customWidth="1"/>
    <col min="13579" max="13579" width="16.85546875" style="1" customWidth="1"/>
    <col min="13580" max="13580" width="15" style="1" customWidth="1"/>
    <col min="13581" max="13824" width="17.85546875" style="1"/>
    <col min="13825" max="13825" width="2.140625" style="1" customWidth="1"/>
    <col min="13826" max="13826" width="3.85546875" style="1" customWidth="1"/>
    <col min="13827" max="13827" width="35.28515625" style="1" customWidth="1"/>
    <col min="13828" max="13828" width="17.42578125" style="1" customWidth="1"/>
    <col min="13829" max="13829" width="19.42578125" style="1" customWidth="1"/>
    <col min="13830" max="13830" width="16.85546875" style="1" customWidth="1"/>
    <col min="13831" max="13831" width="17" style="1" customWidth="1"/>
    <col min="13832" max="13832" width="17.42578125" style="1" customWidth="1"/>
    <col min="13833" max="13833" width="16.7109375" style="1" customWidth="1"/>
    <col min="13834" max="13834" width="16.42578125" style="1" customWidth="1"/>
    <col min="13835" max="13835" width="16.85546875" style="1" customWidth="1"/>
    <col min="13836" max="13836" width="15" style="1" customWidth="1"/>
    <col min="13837" max="14080" width="17.85546875" style="1"/>
    <col min="14081" max="14081" width="2.140625" style="1" customWidth="1"/>
    <col min="14082" max="14082" width="3.85546875" style="1" customWidth="1"/>
    <col min="14083" max="14083" width="35.28515625" style="1" customWidth="1"/>
    <col min="14084" max="14084" width="17.42578125" style="1" customWidth="1"/>
    <col min="14085" max="14085" width="19.42578125" style="1" customWidth="1"/>
    <col min="14086" max="14086" width="16.85546875" style="1" customWidth="1"/>
    <col min="14087" max="14087" width="17" style="1" customWidth="1"/>
    <col min="14088" max="14088" width="17.42578125" style="1" customWidth="1"/>
    <col min="14089" max="14089" width="16.7109375" style="1" customWidth="1"/>
    <col min="14090" max="14090" width="16.42578125" style="1" customWidth="1"/>
    <col min="14091" max="14091" width="16.85546875" style="1" customWidth="1"/>
    <col min="14092" max="14092" width="15" style="1" customWidth="1"/>
    <col min="14093" max="14336" width="17.85546875" style="1"/>
    <col min="14337" max="14337" width="2.140625" style="1" customWidth="1"/>
    <col min="14338" max="14338" width="3.85546875" style="1" customWidth="1"/>
    <col min="14339" max="14339" width="35.28515625" style="1" customWidth="1"/>
    <col min="14340" max="14340" width="17.42578125" style="1" customWidth="1"/>
    <col min="14341" max="14341" width="19.42578125" style="1" customWidth="1"/>
    <col min="14342" max="14342" width="16.85546875" style="1" customWidth="1"/>
    <col min="14343" max="14343" width="17" style="1" customWidth="1"/>
    <col min="14344" max="14344" width="17.42578125" style="1" customWidth="1"/>
    <col min="14345" max="14345" width="16.7109375" style="1" customWidth="1"/>
    <col min="14346" max="14346" width="16.42578125" style="1" customWidth="1"/>
    <col min="14347" max="14347" width="16.85546875" style="1" customWidth="1"/>
    <col min="14348" max="14348" width="15" style="1" customWidth="1"/>
    <col min="14349" max="14592" width="17.85546875" style="1"/>
    <col min="14593" max="14593" width="2.140625" style="1" customWidth="1"/>
    <col min="14594" max="14594" width="3.85546875" style="1" customWidth="1"/>
    <col min="14595" max="14595" width="35.28515625" style="1" customWidth="1"/>
    <col min="14596" max="14596" width="17.42578125" style="1" customWidth="1"/>
    <col min="14597" max="14597" width="19.42578125" style="1" customWidth="1"/>
    <col min="14598" max="14598" width="16.85546875" style="1" customWidth="1"/>
    <col min="14599" max="14599" width="17" style="1" customWidth="1"/>
    <col min="14600" max="14600" width="17.42578125" style="1" customWidth="1"/>
    <col min="14601" max="14601" width="16.7109375" style="1" customWidth="1"/>
    <col min="14602" max="14602" width="16.42578125" style="1" customWidth="1"/>
    <col min="14603" max="14603" width="16.85546875" style="1" customWidth="1"/>
    <col min="14604" max="14604" width="15" style="1" customWidth="1"/>
    <col min="14605" max="14848" width="17.85546875" style="1"/>
    <col min="14849" max="14849" width="2.140625" style="1" customWidth="1"/>
    <col min="14850" max="14850" width="3.85546875" style="1" customWidth="1"/>
    <col min="14851" max="14851" width="35.28515625" style="1" customWidth="1"/>
    <col min="14852" max="14852" width="17.42578125" style="1" customWidth="1"/>
    <col min="14853" max="14853" width="19.42578125" style="1" customWidth="1"/>
    <col min="14854" max="14854" width="16.85546875" style="1" customWidth="1"/>
    <col min="14855" max="14855" width="17" style="1" customWidth="1"/>
    <col min="14856" max="14856" width="17.42578125" style="1" customWidth="1"/>
    <col min="14857" max="14857" width="16.7109375" style="1" customWidth="1"/>
    <col min="14858" max="14858" width="16.42578125" style="1" customWidth="1"/>
    <col min="14859" max="14859" width="16.85546875" style="1" customWidth="1"/>
    <col min="14860" max="14860" width="15" style="1" customWidth="1"/>
    <col min="14861" max="15104" width="17.85546875" style="1"/>
    <col min="15105" max="15105" width="2.140625" style="1" customWidth="1"/>
    <col min="15106" max="15106" width="3.85546875" style="1" customWidth="1"/>
    <col min="15107" max="15107" width="35.28515625" style="1" customWidth="1"/>
    <col min="15108" max="15108" width="17.42578125" style="1" customWidth="1"/>
    <col min="15109" max="15109" width="19.42578125" style="1" customWidth="1"/>
    <col min="15110" max="15110" width="16.85546875" style="1" customWidth="1"/>
    <col min="15111" max="15111" width="17" style="1" customWidth="1"/>
    <col min="15112" max="15112" width="17.42578125" style="1" customWidth="1"/>
    <col min="15113" max="15113" width="16.7109375" style="1" customWidth="1"/>
    <col min="15114" max="15114" width="16.42578125" style="1" customWidth="1"/>
    <col min="15115" max="15115" width="16.85546875" style="1" customWidth="1"/>
    <col min="15116" max="15116" width="15" style="1" customWidth="1"/>
    <col min="15117" max="15360" width="17.85546875" style="1"/>
    <col min="15361" max="15361" width="2.140625" style="1" customWidth="1"/>
    <col min="15362" max="15362" width="3.85546875" style="1" customWidth="1"/>
    <col min="15363" max="15363" width="35.28515625" style="1" customWidth="1"/>
    <col min="15364" max="15364" width="17.42578125" style="1" customWidth="1"/>
    <col min="15365" max="15365" width="19.42578125" style="1" customWidth="1"/>
    <col min="15366" max="15366" width="16.85546875" style="1" customWidth="1"/>
    <col min="15367" max="15367" width="17" style="1" customWidth="1"/>
    <col min="15368" max="15368" width="17.42578125" style="1" customWidth="1"/>
    <col min="15369" max="15369" width="16.7109375" style="1" customWidth="1"/>
    <col min="15370" max="15370" width="16.42578125" style="1" customWidth="1"/>
    <col min="15371" max="15371" width="16.85546875" style="1" customWidth="1"/>
    <col min="15372" max="15372" width="15" style="1" customWidth="1"/>
    <col min="15373" max="15616" width="17.85546875" style="1"/>
    <col min="15617" max="15617" width="2.140625" style="1" customWidth="1"/>
    <col min="15618" max="15618" width="3.85546875" style="1" customWidth="1"/>
    <col min="15619" max="15619" width="35.28515625" style="1" customWidth="1"/>
    <col min="15620" max="15620" width="17.42578125" style="1" customWidth="1"/>
    <col min="15621" max="15621" width="19.42578125" style="1" customWidth="1"/>
    <col min="15622" max="15622" width="16.85546875" style="1" customWidth="1"/>
    <col min="15623" max="15623" width="17" style="1" customWidth="1"/>
    <col min="15624" max="15624" width="17.42578125" style="1" customWidth="1"/>
    <col min="15625" max="15625" width="16.7109375" style="1" customWidth="1"/>
    <col min="15626" max="15626" width="16.42578125" style="1" customWidth="1"/>
    <col min="15627" max="15627" width="16.85546875" style="1" customWidth="1"/>
    <col min="15628" max="15628" width="15" style="1" customWidth="1"/>
    <col min="15629" max="15872" width="17.85546875" style="1"/>
    <col min="15873" max="15873" width="2.140625" style="1" customWidth="1"/>
    <col min="15874" max="15874" width="3.85546875" style="1" customWidth="1"/>
    <col min="15875" max="15875" width="35.28515625" style="1" customWidth="1"/>
    <col min="15876" max="15876" width="17.42578125" style="1" customWidth="1"/>
    <col min="15877" max="15877" width="19.42578125" style="1" customWidth="1"/>
    <col min="15878" max="15878" width="16.85546875" style="1" customWidth="1"/>
    <col min="15879" max="15879" width="17" style="1" customWidth="1"/>
    <col min="15880" max="15880" width="17.42578125" style="1" customWidth="1"/>
    <col min="15881" max="15881" width="16.7109375" style="1" customWidth="1"/>
    <col min="15882" max="15882" width="16.42578125" style="1" customWidth="1"/>
    <col min="15883" max="15883" width="16.85546875" style="1" customWidth="1"/>
    <col min="15884" max="15884" width="15" style="1" customWidth="1"/>
    <col min="15885" max="16128" width="17.85546875" style="1"/>
    <col min="16129" max="16129" width="2.140625" style="1" customWidth="1"/>
    <col min="16130" max="16130" width="3.85546875" style="1" customWidth="1"/>
    <col min="16131" max="16131" width="35.28515625" style="1" customWidth="1"/>
    <col min="16132" max="16132" width="17.42578125" style="1" customWidth="1"/>
    <col min="16133" max="16133" width="19.42578125" style="1" customWidth="1"/>
    <col min="16134" max="16134" width="16.85546875" style="1" customWidth="1"/>
    <col min="16135" max="16135" width="17" style="1" customWidth="1"/>
    <col min="16136" max="16136" width="17.42578125" style="1" customWidth="1"/>
    <col min="16137" max="16137" width="16.7109375" style="1" customWidth="1"/>
    <col min="16138" max="16138" width="16.42578125" style="1" customWidth="1"/>
    <col min="16139" max="16139" width="16.85546875" style="1" customWidth="1"/>
    <col min="16140" max="16140" width="15" style="1" customWidth="1"/>
    <col min="16141" max="16384" width="17.85546875" style="1"/>
  </cols>
  <sheetData>
    <row r="1" spans="2:258" s="206" customFormat="1" ht="34.5">
      <c r="C1" s="207" t="s">
        <v>6</v>
      </c>
      <c r="D1" s="207"/>
      <c r="E1" s="207"/>
      <c r="F1" s="207"/>
      <c r="G1" s="207"/>
      <c r="J1" s="208" t="s">
        <v>47</v>
      </c>
      <c r="K1" s="208"/>
      <c r="L1" s="208"/>
      <c r="M1" s="208"/>
      <c r="N1" s="208"/>
      <c r="O1" s="208"/>
      <c r="P1" s="208"/>
      <c r="Q1" s="208"/>
    </row>
    <row r="2" spans="2:258" s="206" customFormat="1" ht="22.5" customHeight="1">
      <c r="C2" s="209" t="s">
        <v>38</v>
      </c>
      <c r="D2" s="209"/>
      <c r="E2" s="209"/>
      <c r="F2" s="209"/>
      <c r="G2" s="209"/>
      <c r="H2" s="209"/>
      <c r="I2" s="209"/>
      <c r="J2" s="209"/>
      <c r="K2" s="209"/>
      <c r="L2" s="210"/>
      <c r="M2" s="210"/>
      <c r="N2" s="211"/>
      <c r="O2" s="210"/>
      <c r="P2" s="210"/>
      <c r="Q2" s="210"/>
    </row>
    <row r="3" spans="2:258" s="212" customFormat="1" ht="20.25">
      <c r="C3" s="209" t="s">
        <v>39</v>
      </c>
      <c r="D3" s="209"/>
      <c r="E3" s="209"/>
      <c r="F3" s="209"/>
      <c r="G3" s="209"/>
      <c r="H3" s="209"/>
      <c r="I3" s="209"/>
      <c r="J3" s="209"/>
      <c r="K3" s="209"/>
      <c r="L3" s="205"/>
      <c r="M3" s="205"/>
      <c r="N3" s="213"/>
      <c r="O3" s="210"/>
      <c r="P3" s="210"/>
      <c r="Q3" s="210"/>
    </row>
    <row r="4" spans="2:258" s="212" customFormat="1" ht="20.25">
      <c r="C4" s="209" t="s">
        <v>40</v>
      </c>
      <c r="D4" s="209"/>
      <c r="E4" s="209"/>
      <c r="F4" s="209"/>
      <c r="G4" s="209"/>
      <c r="H4" s="209"/>
      <c r="I4" s="209"/>
      <c r="J4" s="209"/>
      <c r="K4" s="209"/>
      <c r="L4" s="205"/>
      <c r="M4" s="205"/>
      <c r="N4" s="213"/>
      <c r="O4" s="210"/>
      <c r="P4" s="210"/>
      <c r="Q4" s="210"/>
    </row>
    <row r="5" spans="2:258" s="212" customFormat="1" ht="20.25">
      <c r="C5" s="209" t="s">
        <v>43</v>
      </c>
      <c r="D5" s="209"/>
      <c r="E5" s="209"/>
      <c r="F5" s="209"/>
      <c r="G5" s="209"/>
      <c r="H5" s="209"/>
      <c r="I5" s="209"/>
      <c r="J5" s="209"/>
      <c r="K5" s="209"/>
      <c r="L5" s="205"/>
      <c r="M5" s="205"/>
      <c r="N5" s="213"/>
      <c r="O5" s="210"/>
      <c r="P5" s="210"/>
      <c r="Q5" s="210"/>
    </row>
    <row r="6" spans="2:258" s="212" customFormat="1" ht="20.25">
      <c r="C6" s="209" t="s">
        <v>41</v>
      </c>
      <c r="D6" s="209"/>
      <c r="E6" s="209"/>
      <c r="F6" s="209"/>
      <c r="G6" s="209"/>
      <c r="H6" s="209"/>
      <c r="I6" s="209"/>
      <c r="J6" s="209"/>
      <c r="K6" s="209"/>
      <c r="L6" s="205"/>
      <c r="M6" s="205"/>
      <c r="N6" s="213"/>
      <c r="O6" s="210"/>
      <c r="P6" s="210"/>
      <c r="Q6" s="210"/>
    </row>
    <row r="7" spans="2:258" s="212" customFormat="1" ht="20.25">
      <c r="C7" s="209" t="s">
        <v>42</v>
      </c>
      <c r="D7" s="209"/>
      <c r="E7" s="209"/>
      <c r="F7" s="209"/>
      <c r="G7" s="209"/>
      <c r="H7" s="209"/>
      <c r="I7" s="209"/>
      <c r="J7" s="209"/>
      <c r="K7" s="209"/>
      <c r="M7" s="214" t="s">
        <v>21</v>
      </c>
      <c r="N7" s="214"/>
      <c r="O7" s="210"/>
      <c r="P7" s="210"/>
      <c r="Q7" s="210"/>
    </row>
    <row r="8" spans="2:258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9" t="s">
        <v>19</v>
      </c>
      <c r="O8" s="204" t="s">
        <v>27</v>
      </c>
    </row>
    <row r="9" spans="2:258" s="49" customFormat="1" ht="26.25" customHeight="1" thickBot="1">
      <c r="B9" s="193" t="s">
        <v>28</v>
      </c>
      <c r="C9" s="194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76" t="s">
        <v>20</v>
      </c>
      <c r="M9" s="149">
        <v>0.11</v>
      </c>
      <c r="N9" s="137" t="s">
        <v>25</v>
      </c>
      <c r="O9" s="177" t="s">
        <v>26</v>
      </c>
      <c r="P9" s="160" t="s">
        <v>9</v>
      </c>
      <c r="Q9" s="161" t="s">
        <v>11</v>
      </c>
      <c r="T9" s="151"/>
      <c r="U9" s="5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</row>
    <row r="10" spans="2:258" s="5" customFormat="1" ht="18" customHeight="1">
      <c r="B10" s="86">
        <v>1</v>
      </c>
      <c r="C10" s="87"/>
      <c r="D10" s="88"/>
      <c r="E10" s="89">
        <v>12537.87</v>
      </c>
      <c r="F10" s="90">
        <v>0</v>
      </c>
      <c r="G10" s="91">
        <f>(E10*F10)</f>
        <v>0</v>
      </c>
      <c r="H10" s="89">
        <v>626.89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5">
        <f>M10</f>
        <v>0</v>
      </c>
      <c r="O10" s="96">
        <f t="shared" ref="O10:O41" si="0">(L10-N10)</f>
        <v>0</v>
      </c>
      <c r="P10" s="97">
        <f t="shared" ref="P10:P41" si="1">SUM(G10+J10)*5%</f>
        <v>0</v>
      </c>
      <c r="Q10" s="98">
        <f>P10/12</f>
        <v>0</v>
      </c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</row>
    <row r="11" spans="2:258" s="5" customFormat="1" ht="18" customHeight="1">
      <c r="B11" s="99">
        <v>2</v>
      </c>
      <c r="C11" s="100"/>
      <c r="D11" s="101"/>
      <c r="E11" s="89">
        <v>12537.87</v>
      </c>
      <c r="F11" s="90">
        <v>0</v>
      </c>
      <c r="G11" s="91">
        <f t="shared" ref="G11:G74" si="2">(E11*F11)</f>
        <v>0</v>
      </c>
      <c r="H11" s="89">
        <v>626.89</v>
      </c>
      <c r="I11" s="102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5">
        <f t="shared" ref="N11:N74" si="6">M11</f>
        <v>0</v>
      </c>
      <c r="O11" s="96">
        <f t="shared" si="0"/>
        <v>0</v>
      </c>
      <c r="P11" s="105">
        <f t="shared" si="1"/>
        <v>0</v>
      </c>
      <c r="Q11" s="98">
        <f t="shared" ref="Q11:Q74" si="7">P11/12</f>
        <v>0</v>
      </c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</row>
    <row r="12" spans="2:258" s="5" customFormat="1" ht="18" customHeight="1">
      <c r="B12" s="99">
        <v>3</v>
      </c>
      <c r="C12" s="100"/>
      <c r="D12" s="101"/>
      <c r="E12" s="89">
        <v>12537.87</v>
      </c>
      <c r="F12" s="90">
        <v>0</v>
      </c>
      <c r="G12" s="91">
        <f t="shared" si="2"/>
        <v>0</v>
      </c>
      <c r="H12" s="89">
        <v>626.89</v>
      </c>
      <c r="I12" s="102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5">
        <f t="shared" si="6"/>
        <v>0</v>
      </c>
      <c r="O12" s="96">
        <f t="shared" si="0"/>
        <v>0</v>
      </c>
      <c r="P12" s="105">
        <f t="shared" si="1"/>
        <v>0</v>
      </c>
      <c r="Q12" s="98">
        <f t="shared" si="7"/>
        <v>0</v>
      </c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</row>
    <row r="13" spans="2:258" s="5" customFormat="1" ht="18" customHeight="1">
      <c r="B13" s="99">
        <v>4</v>
      </c>
      <c r="C13" s="100"/>
      <c r="D13" s="101"/>
      <c r="E13" s="89">
        <v>12537.87</v>
      </c>
      <c r="F13" s="90">
        <v>0</v>
      </c>
      <c r="G13" s="91">
        <f t="shared" si="2"/>
        <v>0</v>
      </c>
      <c r="H13" s="89">
        <v>626.89</v>
      </c>
      <c r="I13" s="102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5">
        <f t="shared" si="6"/>
        <v>0</v>
      </c>
      <c r="O13" s="96">
        <f t="shared" si="0"/>
        <v>0</v>
      </c>
      <c r="P13" s="105">
        <f t="shared" si="1"/>
        <v>0</v>
      </c>
      <c r="Q13" s="98">
        <f t="shared" si="7"/>
        <v>0</v>
      </c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</row>
    <row r="14" spans="2:258" s="5" customFormat="1" ht="18" customHeight="1">
      <c r="B14" s="99">
        <v>5</v>
      </c>
      <c r="C14" s="100"/>
      <c r="D14" s="101"/>
      <c r="E14" s="89">
        <v>12537.87</v>
      </c>
      <c r="F14" s="90">
        <v>0</v>
      </c>
      <c r="G14" s="91">
        <f t="shared" si="2"/>
        <v>0</v>
      </c>
      <c r="H14" s="89">
        <v>626.89</v>
      </c>
      <c r="I14" s="102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5">
        <f t="shared" si="6"/>
        <v>0</v>
      </c>
      <c r="O14" s="96">
        <f t="shared" si="0"/>
        <v>0</v>
      </c>
      <c r="P14" s="105">
        <f t="shared" si="1"/>
        <v>0</v>
      </c>
      <c r="Q14" s="98">
        <f t="shared" si="7"/>
        <v>0</v>
      </c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</row>
    <row r="15" spans="2:258" s="5" customFormat="1" ht="18" customHeight="1">
      <c r="B15" s="99">
        <v>6</v>
      </c>
      <c r="C15" s="100"/>
      <c r="D15" s="101"/>
      <c r="E15" s="89">
        <v>12537.87</v>
      </c>
      <c r="F15" s="90">
        <v>0</v>
      </c>
      <c r="G15" s="91">
        <f t="shared" si="2"/>
        <v>0</v>
      </c>
      <c r="H15" s="89">
        <v>626.89</v>
      </c>
      <c r="I15" s="102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5">
        <f t="shared" si="6"/>
        <v>0</v>
      </c>
      <c r="O15" s="96">
        <f t="shared" si="0"/>
        <v>0</v>
      </c>
      <c r="P15" s="105">
        <f t="shared" si="1"/>
        <v>0</v>
      </c>
      <c r="Q15" s="98">
        <f t="shared" si="7"/>
        <v>0</v>
      </c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</row>
    <row r="16" spans="2:258" s="5" customFormat="1" ht="18" customHeight="1">
      <c r="B16" s="99">
        <v>7</v>
      </c>
      <c r="C16" s="100"/>
      <c r="D16" s="101"/>
      <c r="E16" s="89">
        <v>12537.87</v>
      </c>
      <c r="F16" s="90">
        <v>0</v>
      </c>
      <c r="G16" s="91">
        <f t="shared" si="2"/>
        <v>0</v>
      </c>
      <c r="H16" s="89">
        <v>626.89</v>
      </c>
      <c r="I16" s="102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5">
        <f t="shared" si="6"/>
        <v>0</v>
      </c>
      <c r="O16" s="96">
        <f t="shared" si="0"/>
        <v>0</v>
      </c>
      <c r="P16" s="105">
        <f t="shared" si="1"/>
        <v>0</v>
      </c>
      <c r="Q16" s="98">
        <f t="shared" si="7"/>
        <v>0</v>
      </c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</row>
    <row r="17" spans="2:258" s="5" customFormat="1" ht="18" customHeight="1">
      <c r="B17" s="99">
        <v>8</v>
      </c>
      <c r="C17" s="100"/>
      <c r="D17" s="101"/>
      <c r="E17" s="89">
        <v>12537.87</v>
      </c>
      <c r="F17" s="90">
        <v>0</v>
      </c>
      <c r="G17" s="91">
        <f t="shared" si="2"/>
        <v>0</v>
      </c>
      <c r="H17" s="89">
        <v>626.89</v>
      </c>
      <c r="I17" s="102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5">
        <f t="shared" si="6"/>
        <v>0</v>
      </c>
      <c r="O17" s="96">
        <f t="shared" si="0"/>
        <v>0</v>
      </c>
      <c r="P17" s="105">
        <f t="shared" si="1"/>
        <v>0</v>
      </c>
      <c r="Q17" s="98">
        <f t="shared" si="7"/>
        <v>0</v>
      </c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</row>
    <row r="18" spans="2:258" s="5" customFormat="1" ht="18" customHeight="1">
      <c r="B18" s="99">
        <v>9</v>
      </c>
      <c r="C18" s="100"/>
      <c r="D18" s="101"/>
      <c r="E18" s="89">
        <v>12537.87</v>
      </c>
      <c r="F18" s="90">
        <v>0</v>
      </c>
      <c r="G18" s="91">
        <f t="shared" si="2"/>
        <v>0</v>
      </c>
      <c r="H18" s="89">
        <v>626.89</v>
      </c>
      <c r="I18" s="102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5">
        <f t="shared" si="6"/>
        <v>0</v>
      </c>
      <c r="O18" s="96">
        <f t="shared" si="0"/>
        <v>0</v>
      </c>
      <c r="P18" s="105">
        <f t="shared" si="1"/>
        <v>0</v>
      </c>
      <c r="Q18" s="98">
        <f t="shared" si="7"/>
        <v>0</v>
      </c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</row>
    <row r="19" spans="2:258" s="5" customFormat="1" ht="18" customHeight="1">
      <c r="B19" s="99">
        <v>10</v>
      </c>
      <c r="C19" s="100"/>
      <c r="D19" s="101"/>
      <c r="E19" s="89">
        <v>12537.87</v>
      </c>
      <c r="F19" s="90">
        <v>0</v>
      </c>
      <c r="G19" s="91">
        <f t="shared" si="2"/>
        <v>0</v>
      </c>
      <c r="H19" s="89">
        <v>626.89</v>
      </c>
      <c r="I19" s="102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5">
        <f t="shared" si="6"/>
        <v>0</v>
      </c>
      <c r="O19" s="96">
        <f t="shared" si="0"/>
        <v>0</v>
      </c>
      <c r="P19" s="105">
        <f t="shared" si="1"/>
        <v>0</v>
      </c>
      <c r="Q19" s="98">
        <f t="shared" si="7"/>
        <v>0</v>
      </c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</row>
    <row r="20" spans="2:258" s="5" customFormat="1" ht="18" customHeight="1">
      <c r="B20" s="99">
        <v>11</v>
      </c>
      <c r="C20" s="100"/>
      <c r="D20" s="101"/>
      <c r="E20" s="89">
        <v>12537.87</v>
      </c>
      <c r="F20" s="90">
        <v>0</v>
      </c>
      <c r="G20" s="91">
        <f t="shared" si="2"/>
        <v>0</v>
      </c>
      <c r="H20" s="89">
        <v>626.89</v>
      </c>
      <c r="I20" s="102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5">
        <f t="shared" si="6"/>
        <v>0</v>
      </c>
      <c r="O20" s="96">
        <f t="shared" si="0"/>
        <v>0</v>
      </c>
      <c r="P20" s="105">
        <f t="shared" si="1"/>
        <v>0</v>
      </c>
      <c r="Q20" s="98">
        <f t="shared" si="7"/>
        <v>0</v>
      </c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</row>
    <row r="21" spans="2:258" s="5" customFormat="1" ht="18" customHeight="1">
      <c r="B21" s="99">
        <v>12</v>
      </c>
      <c r="C21" s="100"/>
      <c r="D21" s="101"/>
      <c r="E21" s="89">
        <v>12537.87</v>
      </c>
      <c r="F21" s="90">
        <v>0</v>
      </c>
      <c r="G21" s="91">
        <f t="shared" si="2"/>
        <v>0</v>
      </c>
      <c r="H21" s="89">
        <v>626.89</v>
      </c>
      <c r="I21" s="102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5">
        <f t="shared" si="6"/>
        <v>0</v>
      </c>
      <c r="O21" s="96">
        <f t="shared" si="0"/>
        <v>0</v>
      </c>
      <c r="P21" s="105">
        <f t="shared" si="1"/>
        <v>0</v>
      </c>
      <c r="Q21" s="98">
        <f t="shared" si="7"/>
        <v>0</v>
      </c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</row>
    <row r="22" spans="2:258" s="5" customFormat="1" ht="18" customHeight="1">
      <c r="B22" s="99">
        <v>13</v>
      </c>
      <c r="C22" s="100"/>
      <c r="D22" s="101"/>
      <c r="E22" s="89">
        <v>12537.87</v>
      </c>
      <c r="F22" s="90">
        <v>0</v>
      </c>
      <c r="G22" s="91">
        <f t="shared" si="2"/>
        <v>0</v>
      </c>
      <c r="H22" s="89">
        <v>626.89</v>
      </c>
      <c r="I22" s="102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5">
        <f t="shared" si="6"/>
        <v>0</v>
      </c>
      <c r="O22" s="96">
        <f t="shared" si="0"/>
        <v>0</v>
      </c>
      <c r="P22" s="105">
        <f t="shared" si="1"/>
        <v>0</v>
      </c>
      <c r="Q22" s="98">
        <f t="shared" si="7"/>
        <v>0</v>
      </c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</row>
    <row r="23" spans="2:258" s="5" customFormat="1" ht="18" customHeight="1">
      <c r="B23" s="99">
        <v>14</v>
      </c>
      <c r="C23" s="100"/>
      <c r="D23" s="101"/>
      <c r="E23" s="89">
        <v>12537.87</v>
      </c>
      <c r="F23" s="90">
        <v>0</v>
      </c>
      <c r="G23" s="91">
        <f t="shared" si="2"/>
        <v>0</v>
      </c>
      <c r="H23" s="89">
        <v>626.89</v>
      </c>
      <c r="I23" s="102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5">
        <f t="shared" si="6"/>
        <v>0</v>
      </c>
      <c r="O23" s="96">
        <f t="shared" si="0"/>
        <v>0</v>
      </c>
      <c r="P23" s="105">
        <f t="shared" si="1"/>
        <v>0</v>
      </c>
      <c r="Q23" s="98">
        <f t="shared" si="7"/>
        <v>0</v>
      </c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</row>
    <row r="24" spans="2:258" s="5" customFormat="1" ht="18" customHeight="1">
      <c r="B24" s="99">
        <v>15</v>
      </c>
      <c r="C24" s="100"/>
      <c r="D24" s="101"/>
      <c r="E24" s="89">
        <v>12537.87</v>
      </c>
      <c r="F24" s="90">
        <v>0</v>
      </c>
      <c r="G24" s="91">
        <f t="shared" si="2"/>
        <v>0</v>
      </c>
      <c r="H24" s="89">
        <v>626.89</v>
      </c>
      <c r="I24" s="102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5">
        <f t="shared" si="6"/>
        <v>0</v>
      </c>
      <c r="O24" s="96">
        <f t="shared" si="0"/>
        <v>0</v>
      </c>
      <c r="P24" s="105">
        <f t="shared" si="1"/>
        <v>0</v>
      </c>
      <c r="Q24" s="98">
        <f t="shared" si="7"/>
        <v>0</v>
      </c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</row>
    <row r="25" spans="2:258" s="5" customFormat="1" ht="18" customHeight="1">
      <c r="B25" s="99">
        <v>16</v>
      </c>
      <c r="C25" s="100"/>
      <c r="D25" s="101"/>
      <c r="E25" s="89">
        <v>12537.87</v>
      </c>
      <c r="F25" s="90">
        <v>0</v>
      </c>
      <c r="G25" s="91">
        <f t="shared" si="2"/>
        <v>0</v>
      </c>
      <c r="H25" s="89">
        <v>626.89</v>
      </c>
      <c r="I25" s="102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5">
        <f t="shared" si="6"/>
        <v>0</v>
      </c>
      <c r="O25" s="96">
        <f t="shared" si="0"/>
        <v>0</v>
      </c>
      <c r="P25" s="105">
        <f t="shared" si="1"/>
        <v>0</v>
      </c>
      <c r="Q25" s="98">
        <f t="shared" si="7"/>
        <v>0</v>
      </c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</row>
    <row r="26" spans="2:258" s="5" customFormat="1" ht="18" customHeight="1">
      <c r="B26" s="99">
        <v>17</v>
      </c>
      <c r="C26" s="100"/>
      <c r="D26" s="101"/>
      <c r="E26" s="89">
        <v>12537.87</v>
      </c>
      <c r="F26" s="90">
        <v>0</v>
      </c>
      <c r="G26" s="91">
        <f t="shared" si="2"/>
        <v>0</v>
      </c>
      <c r="H26" s="89">
        <v>626.89</v>
      </c>
      <c r="I26" s="102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5">
        <f t="shared" si="6"/>
        <v>0</v>
      </c>
      <c r="O26" s="96">
        <f t="shared" si="0"/>
        <v>0</v>
      </c>
      <c r="P26" s="105">
        <f t="shared" si="1"/>
        <v>0</v>
      </c>
      <c r="Q26" s="98">
        <f t="shared" si="7"/>
        <v>0</v>
      </c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</row>
    <row r="27" spans="2:258" s="5" customFormat="1" ht="18" customHeight="1">
      <c r="B27" s="99">
        <v>18</v>
      </c>
      <c r="C27" s="100"/>
      <c r="D27" s="101"/>
      <c r="E27" s="89">
        <v>12537.87</v>
      </c>
      <c r="F27" s="90">
        <v>0</v>
      </c>
      <c r="G27" s="91">
        <f t="shared" si="2"/>
        <v>0</v>
      </c>
      <c r="H27" s="89">
        <v>626.89</v>
      </c>
      <c r="I27" s="102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5">
        <f t="shared" si="6"/>
        <v>0</v>
      </c>
      <c r="O27" s="96">
        <f t="shared" si="0"/>
        <v>0</v>
      </c>
      <c r="P27" s="105">
        <f t="shared" si="1"/>
        <v>0</v>
      </c>
      <c r="Q27" s="98">
        <f t="shared" si="7"/>
        <v>0</v>
      </c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</row>
    <row r="28" spans="2:258" s="5" customFormat="1" ht="18" customHeight="1">
      <c r="B28" s="99">
        <v>19</v>
      </c>
      <c r="C28" s="100"/>
      <c r="D28" s="101"/>
      <c r="E28" s="89">
        <v>12537.87</v>
      </c>
      <c r="F28" s="90">
        <v>0</v>
      </c>
      <c r="G28" s="91">
        <f t="shared" si="2"/>
        <v>0</v>
      </c>
      <c r="H28" s="89">
        <v>626.89</v>
      </c>
      <c r="I28" s="102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5">
        <f t="shared" si="6"/>
        <v>0</v>
      </c>
      <c r="O28" s="96">
        <f t="shared" si="0"/>
        <v>0</v>
      </c>
      <c r="P28" s="105">
        <f t="shared" si="1"/>
        <v>0</v>
      </c>
      <c r="Q28" s="98">
        <f t="shared" si="7"/>
        <v>0</v>
      </c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</row>
    <row r="29" spans="2:258" s="5" customFormat="1" ht="18" customHeight="1">
      <c r="B29" s="99">
        <v>20</v>
      </c>
      <c r="C29" s="100"/>
      <c r="D29" s="101"/>
      <c r="E29" s="89">
        <v>12537.87</v>
      </c>
      <c r="F29" s="90">
        <v>0</v>
      </c>
      <c r="G29" s="91">
        <f t="shared" si="2"/>
        <v>0</v>
      </c>
      <c r="H29" s="89">
        <v>626.89</v>
      </c>
      <c r="I29" s="102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5">
        <f t="shared" si="6"/>
        <v>0</v>
      </c>
      <c r="O29" s="96">
        <f t="shared" si="0"/>
        <v>0</v>
      </c>
      <c r="P29" s="105">
        <f t="shared" si="1"/>
        <v>0</v>
      </c>
      <c r="Q29" s="98">
        <f t="shared" si="7"/>
        <v>0</v>
      </c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2:258" s="5" customFormat="1" ht="18" customHeight="1">
      <c r="B30" s="99">
        <v>21</v>
      </c>
      <c r="C30" s="107"/>
      <c r="D30" s="108"/>
      <c r="E30" s="89">
        <v>12537.87</v>
      </c>
      <c r="F30" s="90">
        <v>0</v>
      </c>
      <c r="G30" s="91">
        <f t="shared" si="2"/>
        <v>0</v>
      </c>
      <c r="H30" s="89">
        <v>626.89</v>
      </c>
      <c r="I30" s="102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5">
        <f t="shared" si="6"/>
        <v>0</v>
      </c>
      <c r="O30" s="96">
        <f t="shared" si="0"/>
        <v>0</v>
      </c>
      <c r="P30" s="105">
        <f t="shared" si="1"/>
        <v>0</v>
      </c>
      <c r="Q30" s="98">
        <f t="shared" si="7"/>
        <v>0</v>
      </c>
    </row>
    <row r="31" spans="2:258" s="5" customFormat="1" ht="18" customHeight="1">
      <c r="B31" s="99">
        <v>22</v>
      </c>
      <c r="C31" s="107"/>
      <c r="D31" s="108"/>
      <c r="E31" s="89">
        <v>12537.87</v>
      </c>
      <c r="F31" s="90">
        <v>0</v>
      </c>
      <c r="G31" s="91">
        <f t="shared" si="2"/>
        <v>0</v>
      </c>
      <c r="H31" s="89">
        <v>626.89</v>
      </c>
      <c r="I31" s="102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5">
        <f t="shared" si="6"/>
        <v>0</v>
      </c>
      <c r="O31" s="96">
        <f t="shared" si="0"/>
        <v>0</v>
      </c>
      <c r="P31" s="105">
        <f t="shared" si="1"/>
        <v>0</v>
      </c>
      <c r="Q31" s="98">
        <f t="shared" si="7"/>
        <v>0</v>
      </c>
    </row>
    <row r="32" spans="2:258" s="5" customFormat="1" ht="18" customHeight="1">
      <c r="B32" s="99">
        <v>23</v>
      </c>
      <c r="C32" s="107"/>
      <c r="D32" s="108"/>
      <c r="E32" s="89">
        <v>12537.87</v>
      </c>
      <c r="F32" s="90">
        <v>0</v>
      </c>
      <c r="G32" s="91">
        <f t="shared" si="2"/>
        <v>0</v>
      </c>
      <c r="H32" s="89">
        <v>626.89</v>
      </c>
      <c r="I32" s="102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5">
        <f t="shared" si="6"/>
        <v>0</v>
      </c>
      <c r="O32" s="96">
        <f t="shared" si="0"/>
        <v>0</v>
      </c>
      <c r="P32" s="105">
        <f t="shared" si="1"/>
        <v>0</v>
      </c>
      <c r="Q32" s="98">
        <f t="shared" si="7"/>
        <v>0</v>
      </c>
    </row>
    <row r="33" spans="2:17" s="5" customFormat="1" ht="18" customHeight="1">
      <c r="B33" s="99">
        <v>24</v>
      </c>
      <c r="C33" s="107"/>
      <c r="D33" s="108"/>
      <c r="E33" s="89">
        <v>12537.87</v>
      </c>
      <c r="F33" s="90">
        <v>0</v>
      </c>
      <c r="G33" s="91">
        <f t="shared" si="2"/>
        <v>0</v>
      </c>
      <c r="H33" s="89">
        <v>626.89</v>
      </c>
      <c r="I33" s="102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5">
        <f t="shared" si="6"/>
        <v>0</v>
      </c>
      <c r="O33" s="96">
        <f t="shared" si="0"/>
        <v>0</v>
      </c>
      <c r="P33" s="105">
        <f t="shared" si="1"/>
        <v>0</v>
      </c>
      <c r="Q33" s="98">
        <f t="shared" si="7"/>
        <v>0</v>
      </c>
    </row>
    <row r="34" spans="2:17" s="5" customFormat="1" ht="18" customHeight="1">
      <c r="B34" s="99">
        <v>25</v>
      </c>
      <c r="C34" s="107"/>
      <c r="D34" s="108"/>
      <c r="E34" s="89">
        <v>12537.87</v>
      </c>
      <c r="F34" s="90">
        <v>0</v>
      </c>
      <c r="G34" s="91">
        <f t="shared" si="2"/>
        <v>0</v>
      </c>
      <c r="H34" s="89">
        <v>626.89</v>
      </c>
      <c r="I34" s="102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5">
        <f t="shared" si="6"/>
        <v>0</v>
      </c>
      <c r="O34" s="96">
        <f t="shared" si="0"/>
        <v>0</v>
      </c>
      <c r="P34" s="105">
        <f t="shared" si="1"/>
        <v>0</v>
      </c>
      <c r="Q34" s="98">
        <f t="shared" si="7"/>
        <v>0</v>
      </c>
    </row>
    <row r="35" spans="2:17" s="5" customFormat="1" ht="18" customHeight="1">
      <c r="B35" s="99">
        <v>26</v>
      </c>
      <c r="C35" s="107"/>
      <c r="D35" s="108"/>
      <c r="E35" s="89">
        <v>12537.87</v>
      </c>
      <c r="F35" s="90">
        <v>0</v>
      </c>
      <c r="G35" s="91">
        <f t="shared" si="2"/>
        <v>0</v>
      </c>
      <c r="H35" s="89">
        <v>626.89</v>
      </c>
      <c r="I35" s="102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5">
        <f t="shared" si="6"/>
        <v>0</v>
      </c>
      <c r="O35" s="96">
        <f t="shared" si="0"/>
        <v>0</v>
      </c>
      <c r="P35" s="105">
        <f t="shared" si="1"/>
        <v>0</v>
      </c>
      <c r="Q35" s="98">
        <f t="shared" si="7"/>
        <v>0</v>
      </c>
    </row>
    <row r="36" spans="2:17" s="17" customFormat="1" ht="18" customHeight="1">
      <c r="B36" s="99">
        <v>27</v>
      </c>
      <c r="C36" s="107"/>
      <c r="D36" s="108"/>
      <c r="E36" s="89">
        <v>12537.87</v>
      </c>
      <c r="F36" s="90">
        <v>0</v>
      </c>
      <c r="G36" s="91">
        <f t="shared" si="2"/>
        <v>0</v>
      </c>
      <c r="H36" s="89">
        <v>626.89</v>
      </c>
      <c r="I36" s="102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5">
        <f t="shared" si="6"/>
        <v>0</v>
      </c>
      <c r="O36" s="96">
        <f t="shared" si="0"/>
        <v>0</v>
      </c>
      <c r="P36" s="105">
        <f t="shared" si="1"/>
        <v>0</v>
      </c>
      <c r="Q36" s="98">
        <f t="shared" si="7"/>
        <v>0</v>
      </c>
    </row>
    <row r="37" spans="2:17" s="5" customFormat="1" ht="18" customHeight="1">
      <c r="B37" s="99">
        <v>28</v>
      </c>
      <c r="C37" s="107"/>
      <c r="D37" s="108"/>
      <c r="E37" s="89">
        <v>12537.87</v>
      </c>
      <c r="F37" s="90">
        <v>0</v>
      </c>
      <c r="G37" s="91">
        <f t="shared" si="2"/>
        <v>0</v>
      </c>
      <c r="H37" s="89">
        <v>626.89</v>
      </c>
      <c r="I37" s="102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5">
        <f t="shared" si="6"/>
        <v>0</v>
      </c>
      <c r="O37" s="96">
        <f t="shared" si="0"/>
        <v>0</v>
      </c>
      <c r="P37" s="105">
        <f t="shared" si="1"/>
        <v>0</v>
      </c>
      <c r="Q37" s="98">
        <f t="shared" si="7"/>
        <v>0</v>
      </c>
    </row>
    <row r="38" spans="2:17" s="5" customFormat="1" ht="18" customHeight="1">
      <c r="B38" s="99">
        <v>29</v>
      </c>
      <c r="C38" s="107"/>
      <c r="D38" s="108"/>
      <c r="E38" s="89">
        <v>12537.87</v>
      </c>
      <c r="F38" s="90">
        <v>0</v>
      </c>
      <c r="G38" s="91">
        <f t="shared" si="2"/>
        <v>0</v>
      </c>
      <c r="H38" s="89">
        <v>626.89</v>
      </c>
      <c r="I38" s="102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5">
        <f t="shared" si="6"/>
        <v>0</v>
      </c>
      <c r="O38" s="96">
        <f t="shared" si="0"/>
        <v>0</v>
      </c>
      <c r="P38" s="105">
        <f t="shared" si="1"/>
        <v>0</v>
      </c>
      <c r="Q38" s="98">
        <f t="shared" si="7"/>
        <v>0</v>
      </c>
    </row>
    <row r="39" spans="2:17" s="5" customFormat="1" ht="18" customHeight="1">
      <c r="B39" s="99">
        <v>30</v>
      </c>
      <c r="C39" s="107"/>
      <c r="D39" s="108"/>
      <c r="E39" s="89">
        <v>12537.87</v>
      </c>
      <c r="F39" s="90">
        <v>0</v>
      </c>
      <c r="G39" s="91">
        <f t="shared" si="2"/>
        <v>0</v>
      </c>
      <c r="H39" s="89">
        <v>626.89</v>
      </c>
      <c r="I39" s="102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5">
        <f t="shared" si="6"/>
        <v>0</v>
      </c>
      <c r="O39" s="96">
        <f t="shared" si="0"/>
        <v>0</v>
      </c>
      <c r="P39" s="105">
        <f t="shared" si="1"/>
        <v>0</v>
      </c>
      <c r="Q39" s="98">
        <f t="shared" si="7"/>
        <v>0</v>
      </c>
    </row>
    <row r="40" spans="2:17" s="5" customFormat="1" ht="18" customHeight="1">
      <c r="B40" s="99">
        <v>31</v>
      </c>
      <c r="C40" s="107"/>
      <c r="D40" s="108"/>
      <c r="E40" s="89">
        <v>12537.87</v>
      </c>
      <c r="F40" s="90">
        <v>0</v>
      </c>
      <c r="G40" s="91">
        <f t="shared" si="2"/>
        <v>0</v>
      </c>
      <c r="H40" s="89">
        <v>626.89</v>
      </c>
      <c r="I40" s="102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5">
        <f t="shared" si="6"/>
        <v>0</v>
      </c>
      <c r="O40" s="96">
        <f t="shared" si="0"/>
        <v>0</v>
      </c>
      <c r="P40" s="105">
        <f t="shared" si="1"/>
        <v>0</v>
      </c>
      <c r="Q40" s="98">
        <f t="shared" si="7"/>
        <v>0</v>
      </c>
    </row>
    <row r="41" spans="2:17" s="5" customFormat="1" ht="18" customHeight="1">
      <c r="B41" s="99">
        <v>32</v>
      </c>
      <c r="C41" s="107"/>
      <c r="D41" s="108"/>
      <c r="E41" s="89">
        <v>12537.87</v>
      </c>
      <c r="F41" s="90">
        <v>0</v>
      </c>
      <c r="G41" s="91">
        <f t="shared" si="2"/>
        <v>0</v>
      </c>
      <c r="H41" s="89">
        <v>626.89</v>
      </c>
      <c r="I41" s="102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5">
        <f t="shared" si="6"/>
        <v>0</v>
      </c>
      <c r="O41" s="96">
        <f t="shared" si="0"/>
        <v>0</v>
      </c>
      <c r="P41" s="105">
        <f t="shared" si="1"/>
        <v>0</v>
      </c>
      <c r="Q41" s="98">
        <f t="shared" si="7"/>
        <v>0</v>
      </c>
    </row>
    <row r="42" spans="2:17" s="5" customFormat="1" ht="18" customHeight="1">
      <c r="B42" s="99">
        <v>33</v>
      </c>
      <c r="C42" s="107"/>
      <c r="D42" s="108"/>
      <c r="E42" s="89">
        <v>12537.87</v>
      </c>
      <c r="F42" s="90">
        <v>0</v>
      </c>
      <c r="G42" s="91">
        <f t="shared" si="2"/>
        <v>0</v>
      </c>
      <c r="H42" s="89">
        <v>626.89</v>
      </c>
      <c r="I42" s="102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5">
        <f t="shared" si="6"/>
        <v>0</v>
      </c>
      <c r="O42" s="96">
        <f t="shared" ref="O42:O73" si="8">(L42-N42)</f>
        <v>0</v>
      </c>
      <c r="P42" s="105">
        <f t="shared" ref="P42:P73" si="9">SUM(G42+J42)*5%</f>
        <v>0</v>
      </c>
      <c r="Q42" s="98">
        <f t="shared" si="7"/>
        <v>0</v>
      </c>
    </row>
    <row r="43" spans="2:17" s="5" customFormat="1" ht="18" customHeight="1">
      <c r="B43" s="99">
        <v>34</v>
      </c>
      <c r="C43" s="109"/>
      <c r="D43" s="108"/>
      <c r="E43" s="89">
        <v>12537.87</v>
      </c>
      <c r="F43" s="90">
        <v>0</v>
      </c>
      <c r="G43" s="91">
        <f t="shared" si="2"/>
        <v>0</v>
      </c>
      <c r="H43" s="89">
        <v>626.89</v>
      </c>
      <c r="I43" s="102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5">
        <f t="shared" si="6"/>
        <v>0</v>
      </c>
      <c r="O43" s="96">
        <f t="shared" si="8"/>
        <v>0</v>
      </c>
      <c r="P43" s="105">
        <f t="shared" si="9"/>
        <v>0</v>
      </c>
      <c r="Q43" s="98">
        <f t="shared" si="7"/>
        <v>0</v>
      </c>
    </row>
    <row r="44" spans="2:17" s="5" customFormat="1" ht="18" customHeight="1">
      <c r="B44" s="99">
        <v>35</v>
      </c>
      <c r="C44" s="109"/>
      <c r="D44" s="108"/>
      <c r="E44" s="89">
        <v>12537.87</v>
      </c>
      <c r="F44" s="90">
        <v>0</v>
      </c>
      <c r="G44" s="91">
        <f t="shared" si="2"/>
        <v>0</v>
      </c>
      <c r="H44" s="89">
        <v>626.89</v>
      </c>
      <c r="I44" s="102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5">
        <f t="shared" si="6"/>
        <v>0</v>
      </c>
      <c r="O44" s="96">
        <f t="shared" si="8"/>
        <v>0</v>
      </c>
      <c r="P44" s="105">
        <f t="shared" si="9"/>
        <v>0</v>
      </c>
      <c r="Q44" s="98">
        <f t="shared" si="7"/>
        <v>0</v>
      </c>
    </row>
    <row r="45" spans="2:17" s="5" customFormat="1" ht="18" customHeight="1">
      <c r="B45" s="99">
        <v>36</v>
      </c>
      <c r="C45" s="109"/>
      <c r="D45" s="108"/>
      <c r="E45" s="89">
        <v>12537.87</v>
      </c>
      <c r="F45" s="90">
        <v>0</v>
      </c>
      <c r="G45" s="91">
        <f t="shared" si="2"/>
        <v>0</v>
      </c>
      <c r="H45" s="89">
        <v>626.89</v>
      </c>
      <c r="I45" s="102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5">
        <f t="shared" si="6"/>
        <v>0</v>
      </c>
      <c r="O45" s="96">
        <f t="shared" si="8"/>
        <v>0</v>
      </c>
      <c r="P45" s="105">
        <f t="shared" si="9"/>
        <v>0</v>
      </c>
      <c r="Q45" s="98">
        <f t="shared" si="7"/>
        <v>0</v>
      </c>
    </row>
    <row r="46" spans="2:17" s="5" customFormat="1" ht="18" customHeight="1">
      <c r="B46" s="99">
        <v>37</v>
      </c>
      <c r="C46" s="109"/>
      <c r="D46" s="108"/>
      <c r="E46" s="89">
        <v>12537.87</v>
      </c>
      <c r="F46" s="90">
        <v>0</v>
      </c>
      <c r="G46" s="91">
        <f t="shared" si="2"/>
        <v>0</v>
      </c>
      <c r="H46" s="89">
        <v>626.89</v>
      </c>
      <c r="I46" s="102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5">
        <f t="shared" si="6"/>
        <v>0</v>
      </c>
      <c r="O46" s="96">
        <f t="shared" si="8"/>
        <v>0</v>
      </c>
      <c r="P46" s="105">
        <f t="shared" si="9"/>
        <v>0</v>
      </c>
      <c r="Q46" s="98">
        <f t="shared" si="7"/>
        <v>0</v>
      </c>
    </row>
    <row r="47" spans="2:17" s="5" customFormat="1" ht="18" customHeight="1">
      <c r="B47" s="99">
        <v>38</v>
      </c>
      <c r="C47" s="109"/>
      <c r="D47" s="108"/>
      <c r="E47" s="89">
        <v>12537.87</v>
      </c>
      <c r="F47" s="90">
        <v>0</v>
      </c>
      <c r="G47" s="91">
        <f t="shared" si="2"/>
        <v>0</v>
      </c>
      <c r="H47" s="89">
        <v>626.89</v>
      </c>
      <c r="I47" s="102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5">
        <f t="shared" si="6"/>
        <v>0</v>
      </c>
      <c r="O47" s="96">
        <f t="shared" si="8"/>
        <v>0</v>
      </c>
      <c r="P47" s="105">
        <f t="shared" si="9"/>
        <v>0</v>
      </c>
      <c r="Q47" s="98">
        <f t="shared" si="7"/>
        <v>0</v>
      </c>
    </row>
    <row r="48" spans="2:17" s="5" customFormat="1" ht="18" customHeight="1">
      <c r="B48" s="99">
        <v>39</v>
      </c>
      <c r="C48" s="109"/>
      <c r="D48" s="108"/>
      <c r="E48" s="89">
        <v>12537.87</v>
      </c>
      <c r="F48" s="90">
        <v>0</v>
      </c>
      <c r="G48" s="91">
        <f t="shared" si="2"/>
        <v>0</v>
      </c>
      <c r="H48" s="89">
        <v>626.89</v>
      </c>
      <c r="I48" s="102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5">
        <f t="shared" si="6"/>
        <v>0</v>
      </c>
      <c r="O48" s="96">
        <f t="shared" si="8"/>
        <v>0</v>
      </c>
      <c r="P48" s="105">
        <f t="shared" si="9"/>
        <v>0</v>
      </c>
      <c r="Q48" s="98">
        <f t="shared" si="7"/>
        <v>0</v>
      </c>
    </row>
    <row r="49" spans="2:17" s="5" customFormat="1" ht="18" customHeight="1">
      <c r="B49" s="99">
        <v>40</v>
      </c>
      <c r="C49" s="109"/>
      <c r="D49" s="108"/>
      <c r="E49" s="89">
        <v>12537.87</v>
      </c>
      <c r="F49" s="90">
        <v>0</v>
      </c>
      <c r="G49" s="91">
        <f t="shared" si="2"/>
        <v>0</v>
      </c>
      <c r="H49" s="89">
        <v>626.89</v>
      </c>
      <c r="I49" s="102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5">
        <f t="shared" si="6"/>
        <v>0</v>
      </c>
      <c r="O49" s="96">
        <f t="shared" si="8"/>
        <v>0</v>
      </c>
      <c r="P49" s="105">
        <f t="shared" si="9"/>
        <v>0</v>
      </c>
      <c r="Q49" s="98">
        <f t="shared" si="7"/>
        <v>0</v>
      </c>
    </row>
    <row r="50" spans="2:17" s="5" customFormat="1" ht="18" customHeight="1">
      <c r="B50" s="99">
        <v>41</v>
      </c>
      <c r="C50" s="109"/>
      <c r="D50" s="108"/>
      <c r="E50" s="89">
        <v>12537.87</v>
      </c>
      <c r="F50" s="90">
        <v>0</v>
      </c>
      <c r="G50" s="91">
        <f t="shared" si="2"/>
        <v>0</v>
      </c>
      <c r="H50" s="89">
        <v>626.89</v>
      </c>
      <c r="I50" s="102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5">
        <f t="shared" si="6"/>
        <v>0</v>
      </c>
      <c r="O50" s="96">
        <f t="shared" si="8"/>
        <v>0</v>
      </c>
      <c r="P50" s="105">
        <f t="shared" si="9"/>
        <v>0</v>
      </c>
      <c r="Q50" s="98">
        <f t="shared" si="7"/>
        <v>0</v>
      </c>
    </row>
    <row r="51" spans="2:17" s="5" customFormat="1" ht="18" customHeight="1">
      <c r="B51" s="99">
        <v>42</v>
      </c>
      <c r="C51" s="109"/>
      <c r="D51" s="108"/>
      <c r="E51" s="89">
        <v>12537.87</v>
      </c>
      <c r="F51" s="90">
        <v>0</v>
      </c>
      <c r="G51" s="91">
        <f t="shared" si="2"/>
        <v>0</v>
      </c>
      <c r="H51" s="89">
        <v>626.89</v>
      </c>
      <c r="I51" s="102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5">
        <f t="shared" si="6"/>
        <v>0</v>
      </c>
      <c r="O51" s="96">
        <f t="shared" si="8"/>
        <v>0</v>
      </c>
      <c r="P51" s="105">
        <f t="shared" si="9"/>
        <v>0</v>
      </c>
      <c r="Q51" s="98">
        <f t="shared" si="7"/>
        <v>0</v>
      </c>
    </row>
    <row r="52" spans="2:17" s="5" customFormat="1" ht="18" customHeight="1">
      <c r="B52" s="99">
        <v>43</v>
      </c>
      <c r="C52" s="109"/>
      <c r="D52" s="108"/>
      <c r="E52" s="89">
        <v>12537.87</v>
      </c>
      <c r="F52" s="90">
        <v>0</v>
      </c>
      <c r="G52" s="91">
        <f t="shared" si="2"/>
        <v>0</v>
      </c>
      <c r="H52" s="89">
        <v>626.89</v>
      </c>
      <c r="I52" s="102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5">
        <f t="shared" si="6"/>
        <v>0</v>
      </c>
      <c r="O52" s="96">
        <f t="shared" si="8"/>
        <v>0</v>
      </c>
      <c r="P52" s="105">
        <f t="shared" si="9"/>
        <v>0</v>
      </c>
      <c r="Q52" s="98">
        <f t="shared" si="7"/>
        <v>0</v>
      </c>
    </row>
    <row r="53" spans="2:17" s="5" customFormat="1" ht="18" customHeight="1">
      <c r="B53" s="99">
        <v>44</v>
      </c>
      <c r="C53" s="109"/>
      <c r="D53" s="108"/>
      <c r="E53" s="89">
        <v>12537.87</v>
      </c>
      <c r="F53" s="90">
        <v>0</v>
      </c>
      <c r="G53" s="91">
        <f t="shared" si="2"/>
        <v>0</v>
      </c>
      <c r="H53" s="89">
        <v>626.89</v>
      </c>
      <c r="I53" s="102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5">
        <f t="shared" si="6"/>
        <v>0</v>
      </c>
      <c r="O53" s="96">
        <f t="shared" si="8"/>
        <v>0</v>
      </c>
      <c r="P53" s="105">
        <f t="shared" si="9"/>
        <v>0</v>
      </c>
      <c r="Q53" s="98">
        <f t="shared" si="7"/>
        <v>0</v>
      </c>
    </row>
    <row r="54" spans="2:17" s="5" customFormat="1" ht="18" customHeight="1">
      <c r="B54" s="99">
        <v>45</v>
      </c>
      <c r="C54" s="109"/>
      <c r="D54" s="108"/>
      <c r="E54" s="89">
        <v>12537.87</v>
      </c>
      <c r="F54" s="90">
        <v>0</v>
      </c>
      <c r="G54" s="91">
        <f t="shared" si="2"/>
        <v>0</v>
      </c>
      <c r="H54" s="89">
        <v>626.89</v>
      </c>
      <c r="I54" s="102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5">
        <f t="shared" si="6"/>
        <v>0</v>
      </c>
      <c r="O54" s="96">
        <f t="shared" si="8"/>
        <v>0</v>
      </c>
      <c r="P54" s="105">
        <f t="shared" si="9"/>
        <v>0</v>
      </c>
      <c r="Q54" s="98">
        <f t="shared" si="7"/>
        <v>0</v>
      </c>
    </row>
    <row r="55" spans="2:17" s="5" customFormat="1" ht="18" customHeight="1">
      <c r="B55" s="99">
        <v>46</v>
      </c>
      <c r="C55" s="109"/>
      <c r="D55" s="108"/>
      <c r="E55" s="89">
        <v>12537.87</v>
      </c>
      <c r="F55" s="90">
        <v>0</v>
      </c>
      <c r="G55" s="91">
        <f t="shared" si="2"/>
        <v>0</v>
      </c>
      <c r="H55" s="89">
        <v>626.89</v>
      </c>
      <c r="I55" s="102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5">
        <f t="shared" si="6"/>
        <v>0</v>
      </c>
      <c r="O55" s="96">
        <f t="shared" si="8"/>
        <v>0</v>
      </c>
      <c r="P55" s="105">
        <f t="shared" si="9"/>
        <v>0</v>
      </c>
      <c r="Q55" s="98">
        <f t="shared" si="7"/>
        <v>0</v>
      </c>
    </row>
    <row r="56" spans="2:17" s="5" customFormat="1" ht="18" customHeight="1">
      <c r="B56" s="99">
        <v>47</v>
      </c>
      <c r="C56" s="109"/>
      <c r="D56" s="108"/>
      <c r="E56" s="89">
        <v>12537.87</v>
      </c>
      <c r="F56" s="90">
        <v>0</v>
      </c>
      <c r="G56" s="91">
        <f t="shared" si="2"/>
        <v>0</v>
      </c>
      <c r="H56" s="89">
        <v>626.89</v>
      </c>
      <c r="I56" s="102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5">
        <f t="shared" si="6"/>
        <v>0</v>
      </c>
      <c r="O56" s="96">
        <f t="shared" si="8"/>
        <v>0</v>
      </c>
      <c r="P56" s="105">
        <f t="shared" si="9"/>
        <v>0</v>
      </c>
      <c r="Q56" s="98">
        <f t="shared" si="7"/>
        <v>0</v>
      </c>
    </row>
    <row r="57" spans="2:17" s="5" customFormat="1" ht="18" customHeight="1">
      <c r="B57" s="99">
        <v>48</v>
      </c>
      <c r="C57" s="109"/>
      <c r="D57" s="108"/>
      <c r="E57" s="89">
        <v>12537.87</v>
      </c>
      <c r="F57" s="90">
        <v>0</v>
      </c>
      <c r="G57" s="91">
        <f t="shared" si="2"/>
        <v>0</v>
      </c>
      <c r="H57" s="89">
        <v>626.89</v>
      </c>
      <c r="I57" s="102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5">
        <f t="shared" si="6"/>
        <v>0</v>
      </c>
      <c r="O57" s="96">
        <f t="shared" si="8"/>
        <v>0</v>
      </c>
      <c r="P57" s="105">
        <f t="shared" si="9"/>
        <v>0</v>
      </c>
      <c r="Q57" s="98">
        <f t="shared" si="7"/>
        <v>0</v>
      </c>
    </row>
    <row r="58" spans="2:17" s="5" customFormat="1" ht="18" customHeight="1">
      <c r="B58" s="99">
        <v>49</v>
      </c>
      <c r="C58" s="109"/>
      <c r="D58" s="108"/>
      <c r="E58" s="89">
        <v>12537.87</v>
      </c>
      <c r="F58" s="90">
        <v>0</v>
      </c>
      <c r="G58" s="91">
        <f t="shared" si="2"/>
        <v>0</v>
      </c>
      <c r="H58" s="89">
        <v>626.89</v>
      </c>
      <c r="I58" s="102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5">
        <f t="shared" si="6"/>
        <v>0</v>
      </c>
      <c r="O58" s="96">
        <f t="shared" si="8"/>
        <v>0</v>
      </c>
      <c r="P58" s="105">
        <f t="shared" si="9"/>
        <v>0</v>
      </c>
      <c r="Q58" s="98">
        <f t="shared" si="7"/>
        <v>0</v>
      </c>
    </row>
    <row r="59" spans="2:17" s="5" customFormat="1" ht="18" customHeight="1">
      <c r="B59" s="99">
        <v>50</v>
      </c>
      <c r="C59" s="109"/>
      <c r="D59" s="108"/>
      <c r="E59" s="89">
        <v>12537.87</v>
      </c>
      <c r="F59" s="90">
        <v>0</v>
      </c>
      <c r="G59" s="91">
        <f t="shared" si="2"/>
        <v>0</v>
      </c>
      <c r="H59" s="89">
        <v>626.89</v>
      </c>
      <c r="I59" s="102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5">
        <f t="shared" si="6"/>
        <v>0</v>
      </c>
      <c r="O59" s="96">
        <f t="shared" si="8"/>
        <v>0</v>
      </c>
      <c r="P59" s="105">
        <f t="shared" si="9"/>
        <v>0</v>
      </c>
      <c r="Q59" s="98">
        <f t="shared" si="7"/>
        <v>0</v>
      </c>
    </row>
    <row r="60" spans="2:17" s="5" customFormat="1" ht="18" customHeight="1">
      <c r="B60" s="99">
        <v>51</v>
      </c>
      <c r="C60" s="109"/>
      <c r="D60" s="108"/>
      <c r="E60" s="89">
        <v>12537.87</v>
      </c>
      <c r="F60" s="90">
        <v>0</v>
      </c>
      <c r="G60" s="91">
        <f t="shared" si="2"/>
        <v>0</v>
      </c>
      <c r="H60" s="89">
        <v>626.89</v>
      </c>
      <c r="I60" s="102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5">
        <f t="shared" si="6"/>
        <v>0</v>
      </c>
      <c r="O60" s="96">
        <f t="shared" si="8"/>
        <v>0</v>
      </c>
      <c r="P60" s="105">
        <f t="shared" si="9"/>
        <v>0</v>
      </c>
      <c r="Q60" s="98">
        <f t="shared" si="7"/>
        <v>0</v>
      </c>
    </row>
    <row r="61" spans="2:17" s="5" customFormat="1" ht="18" customHeight="1">
      <c r="B61" s="99">
        <v>52</v>
      </c>
      <c r="C61" s="109"/>
      <c r="D61" s="108"/>
      <c r="E61" s="89">
        <v>12537.87</v>
      </c>
      <c r="F61" s="90">
        <v>0</v>
      </c>
      <c r="G61" s="91">
        <f t="shared" si="2"/>
        <v>0</v>
      </c>
      <c r="H61" s="89">
        <v>626.89</v>
      </c>
      <c r="I61" s="102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5">
        <f t="shared" si="6"/>
        <v>0</v>
      </c>
      <c r="O61" s="96">
        <f t="shared" si="8"/>
        <v>0</v>
      </c>
      <c r="P61" s="105">
        <f t="shared" si="9"/>
        <v>0</v>
      </c>
      <c r="Q61" s="98">
        <f t="shared" si="7"/>
        <v>0</v>
      </c>
    </row>
    <row r="62" spans="2:17" s="5" customFormat="1" ht="18" customHeight="1">
      <c r="B62" s="99">
        <v>53</v>
      </c>
      <c r="C62" s="109"/>
      <c r="D62" s="108"/>
      <c r="E62" s="89">
        <v>12537.87</v>
      </c>
      <c r="F62" s="90">
        <v>0</v>
      </c>
      <c r="G62" s="91">
        <f t="shared" si="2"/>
        <v>0</v>
      </c>
      <c r="H62" s="89">
        <v>626.89</v>
      </c>
      <c r="I62" s="102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5">
        <f t="shared" si="6"/>
        <v>0</v>
      </c>
      <c r="O62" s="96">
        <f t="shared" si="8"/>
        <v>0</v>
      </c>
      <c r="P62" s="105">
        <f t="shared" si="9"/>
        <v>0</v>
      </c>
      <c r="Q62" s="98">
        <f t="shared" si="7"/>
        <v>0</v>
      </c>
    </row>
    <row r="63" spans="2:17" s="5" customFormat="1" ht="18" customHeight="1">
      <c r="B63" s="99">
        <v>54</v>
      </c>
      <c r="C63" s="107"/>
      <c r="D63" s="108"/>
      <c r="E63" s="89">
        <v>12537.87</v>
      </c>
      <c r="F63" s="90">
        <v>0</v>
      </c>
      <c r="G63" s="91">
        <f t="shared" si="2"/>
        <v>0</v>
      </c>
      <c r="H63" s="89">
        <v>626.89</v>
      </c>
      <c r="I63" s="102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5">
        <f t="shared" si="6"/>
        <v>0</v>
      </c>
      <c r="O63" s="96">
        <f t="shared" si="8"/>
        <v>0</v>
      </c>
      <c r="P63" s="105">
        <f t="shared" si="9"/>
        <v>0</v>
      </c>
      <c r="Q63" s="98">
        <f t="shared" si="7"/>
        <v>0</v>
      </c>
    </row>
    <row r="64" spans="2:17" s="5" customFormat="1" ht="18" customHeight="1">
      <c r="B64" s="99">
        <v>55</v>
      </c>
      <c r="C64" s="107"/>
      <c r="D64" s="108"/>
      <c r="E64" s="89">
        <v>12537.87</v>
      </c>
      <c r="F64" s="90">
        <v>0</v>
      </c>
      <c r="G64" s="91">
        <f t="shared" si="2"/>
        <v>0</v>
      </c>
      <c r="H64" s="89">
        <v>626.89</v>
      </c>
      <c r="I64" s="102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5">
        <f t="shared" si="6"/>
        <v>0</v>
      </c>
      <c r="O64" s="96">
        <f t="shared" si="8"/>
        <v>0</v>
      </c>
      <c r="P64" s="105">
        <f t="shared" si="9"/>
        <v>0</v>
      </c>
      <c r="Q64" s="98">
        <f t="shared" si="7"/>
        <v>0</v>
      </c>
    </row>
    <row r="65" spans="2:17" s="5" customFormat="1" ht="18" customHeight="1">
      <c r="B65" s="99">
        <v>56</v>
      </c>
      <c r="C65" s="107"/>
      <c r="D65" s="108"/>
      <c r="E65" s="89">
        <v>12537.87</v>
      </c>
      <c r="F65" s="90">
        <v>0</v>
      </c>
      <c r="G65" s="91">
        <f t="shared" si="2"/>
        <v>0</v>
      </c>
      <c r="H65" s="89">
        <v>626.89</v>
      </c>
      <c r="I65" s="102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5">
        <f t="shared" si="6"/>
        <v>0</v>
      </c>
      <c r="O65" s="96">
        <f t="shared" si="8"/>
        <v>0</v>
      </c>
      <c r="P65" s="105">
        <f t="shared" si="9"/>
        <v>0</v>
      </c>
      <c r="Q65" s="98">
        <f t="shared" si="7"/>
        <v>0</v>
      </c>
    </row>
    <row r="66" spans="2:17" s="5" customFormat="1" ht="18" customHeight="1">
      <c r="B66" s="99">
        <v>57</v>
      </c>
      <c r="C66" s="107"/>
      <c r="D66" s="108"/>
      <c r="E66" s="89">
        <v>12537.87</v>
      </c>
      <c r="F66" s="90">
        <v>0</v>
      </c>
      <c r="G66" s="91">
        <f t="shared" si="2"/>
        <v>0</v>
      </c>
      <c r="H66" s="89">
        <v>626.89</v>
      </c>
      <c r="I66" s="102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5">
        <f t="shared" si="6"/>
        <v>0</v>
      </c>
      <c r="O66" s="96">
        <f t="shared" si="8"/>
        <v>0</v>
      </c>
      <c r="P66" s="105">
        <f t="shared" si="9"/>
        <v>0</v>
      </c>
      <c r="Q66" s="98">
        <f t="shared" si="7"/>
        <v>0</v>
      </c>
    </row>
    <row r="67" spans="2:17" s="5" customFormat="1" ht="18" customHeight="1">
      <c r="B67" s="99">
        <v>58</v>
      </c>
      <c r="C67" s="107"/>
      <c r="D67" s="108"/>
      <c r="E67" s="89">
        <v>12537.87</v>
      </c>
      <c r="F67" s="90">
        <v>0</v>
      </c>
      <c r="G67" s="91">
        <f t="shared" si="2"/>
        <v>0</v>
      </c>
      <c r="H67" s="89">
        <v>626.89</v>
      </c>
      <c r="I67" s="102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5">
        <f t="shared" si="6"/>
        <v>0</v>
      </c>
      <c r="O67" s="96">
        <f t="shared" si="8"/>
        <v>0</v>
      </c>
      <c r="P67" s="105">
        <f t="shared" si="9"/>
        <v>0</v>
      </c>
      <c r="Q67" s="98">
        <f t="shared" si="7"/>
        <v>0</v>
      </c>
    </row>
    <row r="68" spans="2:17" s="5" customFormat="1" ht="18" customHeight="1">
      <c r="B68" s="99">
        <v>59</v>
      </c>
      <c r="C68" s="107"/>
      <c r="D68" s="108"/>
      <c r="E68" s="89">
        <v>12537.87</v>
      </c>
      <c r="F68" s="90">
        <v>0</v>
      </c>
      <c r="G68" s="91">
        <f t="shared" si="2"/>
        <v>0</v>
      </c>
      <c r="H68" s="89">
        <v>626.89</v>
      </c>
      <c r="I68" s="102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5">
        <f t="shared" si="6"/>
        <v>0</v>
      </c>
      <c r="O68" s="96">
        <f t="shared" si="8"/>
        <v>0</v>
      </c>
      <c r="P68" s="105">
        <f t="shared" si="9"/>
        <v>0</v>
      </c>
      <c r="Q68" s="98">
        <f t="shared" si="7"/>
        <v>0</v>
      </c>
    </row>
    <row r="69" spans="2:17" s="5" customFormat="1" ht="18" customHeight="1">
      <c r="B69" s="99">
        <v>60</v>
      </c>
      <c r="C69" s="107"/>
      <c r="D69" s="108"/>
      <c r="E69" s="89">
        <v>12537.87</v>
      </c>
      <c r="F69" s="90">
        <v>0</v>
      </c>
      <c r="G69" s="91">
        <f t="shared" si="2"/>
        <v>0</v>
      </c>
      <c r="H69" s="89">
        <v>626.89</v>
      </c>
      <c r="I69" s="102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5">
        <f t="shared" si="6"/>
        <v>0</v>
      </c>
      <c r="O69" s="96">
        <f t="shared" si="8"/>
        <v>0</v>
      </c>
      <c r="P69" s="105">
        <f t="shared" si="9"/>
        <v>0</v>
      </c>
      <c r="Q69" s="98">
        <f t="shared" si="7"/>
        <v>0</v>
      </c>
    </row>
    <row r="70" spans="2:17" s="5" customFormat="1" ht="18" customHeight="1">
      <c r="B70" s="99">
        <v>61</v>
      </c>
      <c r="C70" s="107"/>
      <c r="D70" s="108"/>
      <c r="E70" s="89">
        <v>12537.87</v>
      </c>
      <c r="F70" s="90">
        <v>0</v>
      </c>
      <c r="G70" s="91">
        <f t="shared" si="2"/>
        <v>0</v>
      </c>
      <c r="H70" s="89">
        <v>626.89</v>
      </c>
      <c r="I70" s="102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5">
        <f t="shared" si="6"/>
        <v>0</v>
      </c>
      <c r="O70" s="96">
        <f t="shared" si="8"/>
        <v>0</v>
      </c>
      <c r="P70" s="105">
        <f t="shared" si="9"/>
        <v>0</v>
      </c>
      <c r="Q70" s="98">
        <f t="shared" si="7"/>
        <v>0</v>
      </c>
    </row>
    <row r="71" spans="2:17" s="5" customFormat="1" ht="18" customHeight="1">
      <c r="B71" s="99">
        <v>62</v>
      </c>
      <c r="C71" s="107"/>
      <c r="D71" s="108"/>
      <c r="E71" s="89">
        <v>12537.87</v>
      </c>
      <c r="F71" s="90">
        <v>0</v>
      </c>
      <c r="G71" s="91">
        <f t="shared" si="2"/>
        <v>0</v>
      </c>
      <c r="H71" s="89">
        <v>626.89</v>
      </c>
      <c r="I71" s="102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5">
        <f t="shared" si="6"/>
        <v>0</v>
      </c>
      <c r="O71" s="96">
        <f t="shared" si="8"/>
        <v>0</v>
      </c>
      <c r="P71" s="105">
        <f t="shared" si="9"/>
        <v>0</v>
      </c>
      <c r="Q71" s="98">
        <f t="shared" si="7"/>
        <v>0</v>
      </c>
    </row>
    <row r="72" spans="2:17" s="5" customFormat="1" ht="18" customHeight="1">
      <c r="B72" s="110">
        <v>63</v>
      </c>
      <c r="C72" s="107"/>
      <c r="D72" s="111"/>
      <c r="E72" s="89">
        <v>12537.87</v>
      </c>
      <c r="F72" s="90">
        <v>0</v>
      </c>
      <c r="G72" s="91">
        <f t="shared" si="2"/>
        <v>0</v>
      </c>
      <c r="H72" s="89">
        <v>626.89</v>
      </c>
      <c r="I72" s="102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5">
        <f t="shared" si="6"/>
        <v>0</v>
      </c>
      <c r="O72" s="96">
        <f t="shared" si="8"/>
        <v>0</v>
      </c>
      <c r="P72" s="105">
        <f t="shared" si="9"/>
        <v>0</v>
      </c>
      <c r="Q72" s="98">
        <f t="shared" si="7"/>
        <v>0</v>
      </c>
    </row>
    <row r="73" spans="2:17" s="5" customFormat="1" ht="18" customHeight="1">
      <c r="B73" s="110">
        <v>64</v>
      </c>
      <c r="C73" s="107"/>
      <c r="D73" s="111"/>
      <c r="E73" s="89">
        <v>12537.87</v>
      </c>
      <c r="F73" s="90">
        <v>0</v>
      </c>
      <c r="G73" s="91">
        <f t="shared" si="2"/>
        <v>0</v>
      </c>
      <c r="H73" s="89">
        <v>626.89</v>
      </c>
      <c r="I73" s="102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5">
        <f t="shared" si="6"/>
        <v>0</v>
      </c>
      <c r="O73" s="96">
        <f t="shared" si="8"/>
        <v>0</v>
      </c>
      <c r="P73" s="105">
        <f t="shared" si="9"/>
        <v>0</v>
      </c>
      <c r="Q73" s="98">
        <f t="shared" si="7"/>
        <v>0</v>
      </c>
    </row>
    <row r="74" spans="2:17" s="5" customFormat="1" ht="18" customHeight="1">
      <c r="B74" s="110">
        <v>65</v>
      </c>
      <c r="C74" s="107"/>
      <c r="D74" s="111"/>
      <c r="E74" s="89">
        <v>12537.87</v>
      </c>
      <c r="F74" s="90">
        <v>0</v>
      </c>
      <c r="G74" s="91">
        <f t="shared" si="2"/>
        <v>0</v>
      </c>
      <c r="H74" s="89">
        <v>626.89</v>
      </c>
      <c r="I74" s="102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5">
        <f t="shared" si="6"/>
        <v>0</v>
      </c>
      <c r="O74" s="96">
        <f t="shared" ref="O74:O105" si="10">(L74-N74)</f>
        <v>0</v>
      </c>
      <c r="P74" s="105">
        <f t="shared" ref="P74:P109" si="11">SUM(G74+J74)*5%</f>
        <v>0</v>
      </c>
      <c r="Q74" s="98">
        <f t="shared" si="7"/>
        <v>0</v>
      </c>
    </row>
    <row r="75" spans="2:17" s="5" customFormat="1" ht="18" customHeight="1">
      <c r="B75" s="110">
        <v>66</v>
      </c>
      <c r="C75" s="107"/>
      <c r="D75" s="111"/>
      <c r="E75" s="89">
        <v>12537.87</v>
      </c>
      <c r="F75" s="90">
        <v>0</v>
      </c>
      <c r="G75" s="91">
        <f t="shared" ref="G75:G109" si="12">(E75*F75)</f>
        <v>0</v>
      </c>
      <c r="H75" s="89">
        <v>626.89</v>
      </c>
      <c r="I75" s="102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5">
        <f t="shared" ref="N75:N109" si="16">M75</f>
        <v>0</v>
      </c>
      <c r="O75" s="96">
        <f t="shared" si="10"/>
        <v>0</v>
      </c>
      <c r="P75" s="105">
        <f t="shared" si="11"/>
        <v>0</v>
      </c>
      <c r="Q75" s="98">
        <f t="shared" ref="Q75:Q109" si="17">P75/12</f>
        <v>0</v>
      </c>
    </row>
    <row r="76" spans="2:17" s="5" customFormat="1" ht="18" customHeight="1">
      <c r="B76" s="110">
        <v>67</v>
      </c>
      <c r="C76" s="107"/>
      <c r="D76" s="111"/>
      <c r="E76" s="89">
        <v>12537.87</v>
      </c>
      <c r="F76" s="90">
        <v>0</v>
      </c>
      <c r="G76" s="91">
        <f t="shared" si="12"/>
        <v>0</v>
      </c>
      <c r="H76" s="89">
        <v>626.89</v>
      </c>
      <c r="I76" s="102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5">
        <f t="shared" si="16"/>
        <v>0</v>
      </c>
      <c r="O76" s="96">
        <f t="shared" si="10"/>
        <v>0</v>
      </c>
      <c r="P76" s="105">
        <f t="shared" si="11"/>
        <v>0</v>
      </c>
      <c r="Q76" s="98">
        <f t="shared" si="17"/>
        <v>0</v>
      </c>
    </row>
    <row r="77" spans="2:17" s="5" customFormat="1" ht="18" customHeight="1">
      <c r="B77" s="110">
        <v>68</v>
      </c>
      <c r="C77" s="107"/>
      <c r="D77" s="111"/>
      <c r="E77" s="89">
        <v>12537.87</v>
      </c>
      <c r="F77" s="90">
        <v>0</v>
      </c>
      <c r="G77" s="91">
        <f t="shared" si="12"/>
        <v>0</v>
      </c>
      <c r="H77" s="89">
        <v>626.89</v>
      </c>
      <c r="I77" s="102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5">
        <f t="shared" si="16"/>
        <v>0</v>
      </c>
      <c r="O77" s="96">
        <f t="shared" si="10"/>
        <v>0</v>
      </c>
      <c r="P77" s="105">
        <f t="shared" si="11"/>
        <v>0</v>
      </c>
      <c r="Q77" s="98">
        <f t="shared" si="17"/>
        <v>0</v>
      </c>
    </row>
    <row r="78" spans="2:17" s="5" customFormat="1" ht="18" customHeight="1">
      <c r="B78" s="110">
        <v>69</v>
      </c>
      <c r="C78" s="107"/>
      <c r="D78" s="111"/>
      <c r="E78" s="89">
        <v>12537.87</v>
      </c>
      <c r="F78" s="90">
        <v>0</v>
      </c>
      <c r="G78" s="91">
        <f t="shared" si="12"/>
        <v>0</v>
      </c>
      <c r="H78" s="89">
        <v>626.89</v>
      </c>
      <c r="I78" s="102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5">
        <f t="shared" si="16"/>
        <v>0</v>
      </c>
      <c r="O78" s="96">
        <f t="shared" si="10"/>
        <v>0</v>
      </c>
      <c r="P78" s="105">
        <f t="shared" si="11"/>
        <v>0</v>
      </c>
      <c r="Q78" s="98">
        <f t="shared" si="17"/>
        <v>0</v>
      </c>
    </row>
    <row r="79" spans="2:17" s="5" customFormat="1" ht="18" customHeight="1">
      <c r="B79" s="110">
        <v>70</v>
      </c>
      <c r="C79" s="107"/>
      <c r="D79" s="111"/>
      <c r="E79" s="89">
        <v>12537.87</v>
      </c>
      <c r="F79" s="90">
        <v>0</v>
      </c>
      <c r="G79" s="91">
        <f t="shared" si="12"/>
        <v>0</v>
      </c>
      <c r="H79" s="89">
        <v>626.89</v>
      </c>
      <c r="I79" s="102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5">
        <f t="shared" si="16"/>
        <v>0</v>
      </c>
      <c r="O79" s="96">
        <f t="shared" si="10"/>
        <v>0</v>
      </c>
      <c r="P79" s="105">
        <f t="shared" si="11"/>
        <v>0</v>
      </c>
      <c r="Q79" s="98">
        <f t="shared" si="17"/>
        <v>0</v>
      </c>
    </row>
    <row r="80" spans="2:17" s="5" customFormat="1" ht="18" customHeight="1">
      <c r="B80" s="110">
        <v>71</v>
      </c>
      <c r="C80" s="107"/>
      <c r="D80" s="111"/>
      <c r="E80" s="89">
        <v>12537.87</v>
      </c>
      <c r="F80" s="90">
        <v>0</v>
      </c>
      <c r="G80" s="91">
        <f t="shared" si="12"/>
        <v>0</v>
      </c>
      <c r="H80" s="89">
        <v>626.89</v>
      </c>
      <c r="I80" s="102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5">
        <f t="shared" si="16"/>
        <v>0</v>
      </c>
      <c r="O80" s="96">
        <f t="shared" si="10"/>
        <v>0</v>
      </c>
      <c r="P80" s="105">
        <f t="shared" si="11"/>
        <v>0</v>
      </c>
      <c r="Q80" s="98">
        <f t="shared" si="17"/>
        <v>0</v>
      </c>
    </row>
    <row r="81" spans="2:17" s="5" customFormat="1" ht="18" customHeight="1">
      <c r="B81" s="110">
        <v>72</v>
      </c>
      <c r="C81" s="107"/>
      <c r="D81" s="111"/>
      <c r="E81" s="89">
        <v>12537.87</v>
      </c>
      <c r="F81" s="90">
        <v>0</v>
      </c>
      <c r="G81" s="91">
        <f t="shared" si="12"/>
        <v>0</v>
      </c>
      <c r="H81" s="89">
        <v>626.89</v>
      </c>
      <c r="I81" s="102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5">
        <f t="shared" si="16"/>
        <v>0</v>
      </c>
      <c r="O81" s="96">
        <f t="shared" si="10"/>
        <v>0</v>
      </c>
      <c r="P81" s="105">
        <f t="shared" si="11"/>
        <v>0</v>
      </c>
      <c r="Q81" s="98">
        <f t="shared" si="17"/>
        <v>0</v>
      </c>
    </row>
    <row r="82" spans="2:17" s="5" customFormat="1" ht="18" customHeight="1">
      <c r="B82" s="110">
        <v>73</v>
      </c>
      <c r="C82" s="107"/>
      <c r="D82" s="111"/>
      <c r="E82" s="89">
        <v>12537.87</v>
      </c>
      <c r="F82" s="90">
        <v>0</v>
      </c>
      <c r="G82" s="91">
        <f t="shared" si="12"/>
        <v>0</v>
      </c>
      <c r="H82" s="89">
        <v>626.89</v>
      </c>
      <c r="I82" s="102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5">
        <f t="shared" si="16"/>
        <v>0</v>
      </c>
      <c r="O82" s="96">
        <f t="shared" si="10"/>
        <v>0</v>
      </c>
      <c r="P82" s="105">
        <f t="shared" si="11"/>
        <v>0</v>
      </c>
      <c r="Q82" s="98">
        <f t="shared" si="17"/>
        <v>0</v>
      </c>
    </row>
    <row r="83" spans="2:17" s="5" customFormat="1" ht="18" customHeight="1">
      <c r="B83" s="110">
        <v>74</v>
      </c>
      <c r="C83" s="107"/>
      <c r="D83" s="111"/>
      <c r="E83" s="89">
        <v>12537.87</v>
      </c>
      <c r="F83" s="90">
        <v>0</v>
      </c>
      <c r="G83" s="91">
        <f t="shared" si="12"/>
        <v>0</v>
      </c>
      <c r="H83" s="89">
        <v>626.89</v>
      </c>
      <c r="I83" s="102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5">
        <f t="shared" si="16"/>
        <v>0</v>
      </c>
      <c r="O83" s="96">
        <f t="shared" si="10"/>
        <v>0</v>
      </c>
      <c r="P83" s="105">
        <f t="shared" si="11"/>
        <v>0</v>
      </c>
      <c r="Q83" s="98">
        <f t="shared" si="17"/>
        <v>0</v>
      </c>
    </row>
    <row r="84" spans="2:17" s="5" customFormat="1" ht="18" customHeight="1">
      <c r="B84" s="110">
        <v>75</v>
      </c>
      <c r="C84" s="107"/>
      <c r="D84" s="111"/>
      <c r="E84" s="89">
        <v>12537.87</v>
      </c>
      <c r="F84" s="90">
        <v>0</v>
      </c>
      <c r="G84" s="91">
        <f t="shared" si="12"/>
        <v>0</v>
      </c>
      <c r="H84" s="89">
        <v>626.89</v>
      </c>
      <c r="I84" s="102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5">
        <f t="shared" si="16"/>
        <v>0</v>
      </c>
      <c r="O84" s="96">
        <f t="shared" si="10"/>
        <v>0</v>
      </c>
      <c r="P84" s="105">
        <f t="shared" si="11"/>
        <v>0</v>
      </c>
      <c r="Q84" s="98">
        <f t="shared" si="17"/>
        <v>0</v>
      </c>
    </row>
    <row r="85" spans="2:17" s="5" customFormat="1" ht="18" customHeight="1">
      <c r="B85" s="110">
        <v>76</v>
      </c>
      <c r="C85" s="112"/>
      <c r="D85" s="111"/>
      <c r="E85" s="89">
        <v>12537.87</v>
      </c>
      <c r="F85" s="90">
        <v>0</v>
      </c>
      <c r="G85" s="91">
        <f t="shared" si="12"/>
        <v>0</v>
      </c>
      <c r="H85" s="89">
        <v>626.89</v>
      </c>
      <c r="I85" s="102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5">
        <f t="shared" si="16"/>
        <v>0</v>
      </c>
      <c r="O85" s="96">
        <f t="shared" si="10"/>
        <v>0</v>
      </c>
      <c r="P85" s="105">
        <f t="shared" si="11"/>
        <v>0</v>
      </c>
      <c r="Q85" s="98">
        <f t="shared" si="17"/>
        <v>0</v>
      </c>
    </row>
    <row r="86" spans="2:17" s="5" customFormat="1" ht="18" customHeight="1">
      <c r="B86" s="110">
        <v>77</v>
      </c>
      <c r="C86" s="112"/>
      <c r="D86" s="111"/>
      <c r="E86" s="89">
        <v>12537.87</v>
      </c>
      <c r="F86" s="90">
        <v>0</v>
      </c>
      <c r="G86" s="91">
        <f t="shared" si="12"/>
        <v>0</v>
      </c>
      <c r="H86" s="89">
        <v>626.89</v>
      </c>
      <c r="I86" s="102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5">
        <f t="shared" si="16"/>
        <v>0</v>
      </c>
      <c r="O86" s="96">
        <f t="shared" si="10"/>
        <v>0</v>
      </c>
      <c r="P86" s="105">
        <f t="shared" si="11"/>
        <v>0</v>
      </c>
      <c r="Q86" s="98">
        <f t="shared" si="17"/>
        <v>0</v>
      </c>
    </row>
    <row r="87" spans="2:17" s="5" customFormat="1" ht="18" customHeight="1">
      <c r="B87" s="110">
        <v>78</v>
      </c>
      <c r="C87" s="112"/>
      <c r="D87" s="111"/>
      <c r="E87" s="89">
        <v>12537.87</v>
      </c>
      <c r="F87" s="90">
        <v>0</v>
      </c>
      <c r="G87" s="91">
        <f t="shared" si="12"/>
        <v>0</v>
      </c>
      <c r="H87" s="89">
        <v>626.89</v>
      </c>
      <c r="I87" s="102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5">
        <f t="shared" si="16"/>
        <v>0</v>
      </c>
      <c r="O87" s="96">
        <f t="shared" si="10"/>
        <v>0</v>
      </c>
      <c r="P87" s="105">
        <f t="shared" si="11"/>
        <v>0</v>
      </c>
      <c r="Q87" s="98">
        <f t="shared" si="17"/>
        <v>0</v>
      </c>
    </row>
    <row r="88" spans="2:17" s="5" customFormat="1" ht="18" customHeight="1">
      <c r="B88" s="110">
        <v>79</v>
      </c>
      <c r="C88" s="112"/>
      <c r="D88" s="111"/>
      <c r="E88" s="89">
        <v>12537.87</v>
      </c>
      <c r="F88" s="90">
        <v>0</v>
      </c>
      <c r="G88" s="91">
        <f t="shared" si="12"/>
        <v>0</v>
      </c>
      <c r="H88" s="89">
        <v>626.89</v>
      </c>
      <c r="I88" s="102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5">
        <f t="shared" si="16"/>
        <v>0</v>
      </c>
      <c r="O88" s="96">
        <f t="shared" si="10"/>
        <v>0</v>
      </c>
      <c r="P88" s="105">
        <f t="shared" si="11"/>
        <v>0</v>
      </c>
      <c r="Q88" s="98">
        <f t="shared" si="17"/>
        <v>0</v>
      </c>
    </row>
    <row r="89" spans="2:17" s="5" customFormat="1" ht="18" customHeight="1">
      <c r="B89" s="110">
        <v>80</v>
      </c>
      <c r="C89" s="112"/>
      <c r="D89" s="111"/>
      <c r="E89" s="89">
        <v>12537.87</v>
      </c>
      <c r="F89" s="90">
        <v>0</v>
      </c>
      <c r="G89" s="91">
        <f t="shared" si="12"/>
        <v>0</v>
      </c>
      <c r="H89" s="89">
        <v>626.89</v>
      </c>
      <c r="I89" s="102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5">
        <f t="shared" si="16"/>
        <v>0</v>
      </c>
      <c r="O89" s="96">
        <f t="shared" si="10"/>
        <v>0</v>
      </c>
      <c r="P89" s="105">
        <f t="shared" si="11"/>
        <v>0</v>
      </c>
      <c r="Q89" s="98">
        <f t="shared" si="17"/>
        <v>0</v>
      </c>
    </row>
    <row r="90" spans="2:17" s="5" customFormat="1" ht="18" customHeight="1">
      <c r="B90" s="110">
        <v>81</v>
      </c>
      <c r="C90" s="112"/>
      <c r="D90" s="111"/>
      <c r="E90" s="89">
        <v>12537.87</v>
      </c>
      <c r="F90" s="90">
        <v>0</v>
      </c>
      <c r="G90" s="91">
        <f t="shared" si="12"/>
        <v>0</v>
      </c>
      <c r="H90" s="89">
        <v>626.89</v>
      </c>
      <c r="I90" s="102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5">
        <f t="shared" si="16"/>
        <v>0</v>
      </c>
      <c r="O90" s="96">
        <f t="shared" si="10"/>
        <v>0</v>
      </c>
      <c r="P90" s="105">
        <f t="shared" si="11"/>
        <v>0</v>
      </c>
      <c r="Q90" s="98">
        <f t="shared" si="17"/>
        <v>0</v>
      </c>
    </row>
    <row r="91" spans="2:17" s="5" customFormat="1" ht="18" customHeight="1">
      <c r="B91" s="110">
        <v>82</v>
      </c>
      <c r="C91" s="112"/>
      <c r="D91" s="111"/>
      <c r="E91" s="89">
        <v>12537.87</v>
      </c>
      <c r="F91" s="90">
        <v>0</v>
      </c>
      <c r="G91" s="91">
        <f t="shared" si="12"/>
        <v>0</v>
      </c>
      <c r="H91" s="89">
        <v>626.89</v>
      </c>
      <c r="I91" s="102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5">
        <f t="shared" si="16"/>
        <v>0</v>
      </c>
      <c r="O91" s="96">
        <f t="shared" si="10"/>
        <v>0</v>
      </c>
      <c r="P91" s="105">
        <f t="shared" si="11"/>
        <v>0</v>
      </c>
      <c r="Q91" s="98">
        <f t="shared" si="17"/>
        <v>0</v>
      </c>
    </row>
    <row r="92" spans="2:17" s="5" customFormat="1" ht="18" customHeight="1">
      <c r="B92" s="110">
        <v>83</v>
      </c>
      <c r="C92" s="112"/>
      <c r="D92" s="111"/>
      <c r="E92" s="89">
        <v>12537.87</v>
      </c>
      <c r="F92" s="90">
        <v>0</v>
      </c>
      <c r="G92" s="91">
        <f t="shared" si="12"/>
        <v>0</v>
      </c>
      <c r="H92" s="89">
        <v>626.89</v>
      </c>
      <c r="I92" s="102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5">
        <f t="shared" si="16"/>
        <v>0</v>
      </c>
      <c r="O92" s="96">
        <f t="shared" si="10"/>
        <v>0</v>
      </c>
      <c r="P92" s="105">
        <f t="shared" si="11"/>
        <v>0</v>
      </c>
      <c r="Q92" s="98">
        <f t="shared" si="17"/>
        <v>0</v>
      </c>
    </row>
    <row r="93" spans="2:17" s="5" customFormat="1" ht="18" customHeight="1">
      <c r="B93" s="110">
        <v>84</v>
      </c>
      <c r="C93" s="112"/>
      <c r="D93" s="111"/>
      <c r="E93" s="89">
        <v>12537.87</v>
      </c>
      <c r="F93" s="90">
        <v>0</v>
      </c>
      <c r="G93" s="91">
        <f t="shared" si="12"/>
        <v>0</v>
      </c>
      <c r="H93" s="89">
        <v>626.89</v>
      </c>
      <c r="I93" s="102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5">
        <f t="shared" si="16"/>
        <v>0</v>
      </c>
      <c r="O93" s="96">
        <f t="shared" si="10"/>
        <v>0</v>
      </c>
      <c r="P93" s="105">
        <f t="shared" si="11"/>
        <v>0</v>
      </c>
      <c r="Q93" s="98">
        <f t="shared" si="17"/>
        <v>0</v>
      </c>
    </row>
    <row r="94" spans="2:17" s="5" customFormat="1" ht="18" customHeight="1">
      <c r="B94" s="110">
        <v>85</v>
      </c>
      <c r="C94" s="112"/>
      <c r="D94" s="111"/>
      <c r="E94" s="89">
        <v>12537.87</v>
      </c>
      <c r="F94" s="90">
        <v>0</v>
      </c>
      <c r="G94" s="91">
        <f t="shared" si="12"/>
        <v>0</v>
      </c>
      <c r="H94" s="89">
        <v>626.89</v>
      </c>
      <c r="I94" s="102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5">
        <f t="shared" si="16"/>
        <v>0</v>
      </c>
      <c r="O94" s="96">
        <f t="shared" si="10"/>
        <v>0</v>
      </c>
      <c r="P94" s="105">
        <f t="shared" si="11"/>
        <v>0</v>
      </c>
      <c r="Q94" s="98">
        <f t="shared" si="17"/>
        <v>0</v>
      </c>
    </row>
    <row r="95" spans="2:17" s="5" customFormat="1" ht="18" customHeight="1">
      <c r="B95" s="110">
        <v>86</v>
      </c>
      <c r="C95" s="112"/>
      <c r="D95" s="111"/>
      <c r="E95" s="89">
        <v>12537.87</v>
      </c>
      <c r="F95" s="90">
        <v>0</v>
      </c>
      <c r="G95" s="91">
        <f t="shared" si="12"/>
        <v>0</v>
      </c>
      <c r="H95" s="89">
        <v>626.89</v>
      </c>
      <c r="I95" s="102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5">
        <f t="shared" si="16"/>
        <v>0</v>
      </c>
      <c r="O95" s="96">
        <f t="shared" si="10"/>
        <v>0</v>
      </c>
      <c r="P95" s="105">
        <f t="shared" si="11"/>
        <v>0</v>
      </c>
      <c r="Q95" s="98">
        <f t="shared" si="17"/>
        <v>0</v>
      </c>
    </row>
    <row r="96" spans="2:17" s="5" customFormat="1" ht="18" customHeight="1">
      <c r="B96" s="110">
        <v>87</v>
      </c>
      <c r="C96" s="112"/>
      <c r="D96" s="111"/>
      <c r="E96" s="89">
        <v>12537.87</v>
      </c>
      <c r="F96" s="90">
        <v>0</v>
      </c>
      <c r="G96" s="91">
        <f t="shared" si="12"/>
        <v>0</v>
      </c>
      <c r="H96" s="89">
        <v>626.89</v>
      </c>
      <c r="I96" s="102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5">
        <f t="shared" si="16"/>
        <v>0</v>
      </c>
      <c r="O96" s="96">
        <f t="shared" si="10"/>
        <v>0</v>
      </c>
      <c r="P96" s="105">
        <f t="shared" si="11"/>
        <v>0</v>
      </c>
      <c r="Q96" s="98">
        <f t="shared" si="17"/>
        <v>0</v>
      </c>
    </row>
    <row r="97" spans="2:17" s="5" customFormat="1" ht="18" customHeight="1">
      <c r="B97" s="110">
        <v>88</v>
      </c>
      <c r="C97" s="112"/>
      <c r="D97" s="111"/>
      <c r="E97" s="89">
        <v>12537.87</v>
      </c>
      <c r="F97" s="90">
        <v>0</v>
      </c>
      <c r="G97" s="91">
        <f t="shared" si="12"/>
        <v>0</v>
      </c>
      <c r="H97" s="89">
        <v>626.89</v>
      </c>
      <c r="I97" s="102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5">
        <f t="shared" si="16"/>
        <v>0</v>
      </c>
      <c r="O97" s="96">
        <f t="shared" si="10"/>
        <v>0</v>
      </c>
      <c r="P97" s="105">
        <f t="shared" si="11"/>
        <v>0</v>
      </c>
      <c r="Q97" s="98">
        <f t="shared" si="17"/>
        <v>0</v>
      </c>
    </row>
    <row r="98" spans="2:17" s="5" customFormat="1" ht="18" customHeight="1">
      <c r="B98" s="110">
        <v>89</v>
      </c>
      <c r="C98" s="112"/>
      <c r="D98" s="111"/>
      <c r="E98" s="89">
        <v>12537.87</v>
      </c>
      <c r="F98" s="90">
        <v>0</v>
      </c>
      <c r="G98" s="91">
        <f t="shared" si="12"/>
        <v>0</v>
      </c>
      <c r="H98" s="89">
        <v>626.89</v>
      </c>
      <c r="I98" s="102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5">
        <f t="shared" si="16"/>
        <v>0</v>
      </c>
      <c r="O98" s="96">
        <f t="shared" si="10"/>
        <v>0</v>
      </c>
      <c r="P98" s="105">
        <f t="shared" si="11"/>
        <v>0</v>
      </c>
      <c r="Q98" s="98">
        <f t="shared" si="17"/>
        <v>0</v>
      </c>
    </row>
    <row r="99" spans="2:17" s="5" customFormat="1" ht="18" customHeight="1">
      <c r="B99" s="110">
        <v>90</v>
      </c>
      <c r="C99" s="112"/>
      <c r="D99" s="111"/>
      <c r="E99" s="89">
        <v>12537.87</v>
      </c>
      <c r="F99" s="90">
        <v>0</v>
      </c>
      <c r="G99" s="91">
        <f t="shared" si="12"/>
        <v>0</v>
      </c>
      <c r="H99" s="89">
        <v>626.89</v>
      </c>
      <c r="I99" s="102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5">
        <f t="shared" si="16"/>
        <v>0</v>
      </c>
      <c r="O99" s="96">
        <f t="shared" si="10"/>
        <v>0</v>
      </c>
      <c r="P99" s="105">
        <f t="shared" si="11"/>
        <v>0</v>
      </c>
      <c r="Q99" s="98">
        <f t="shared" si="17"/>
        <v>0</v>
      </c>
    </row>
    <row r="100" spans="2:17" s="5" customFormat="1" ht="18" customHeight="1">
      <c r="B100" s="110">
        <v>91</v>
      </c>
      <c r="C100" s="112"/>
      <c r="D100" s="111"/>
      <c r="E100" s="89">
        <v>12537.87</v>
      </c>
      <c r="F100" s="90">
        <v>0</v>
      </c>
      <c r="G100" s="91">
        <f t="shared" si="12"/>
        <v>0</v>
      </c>
      <c r="H100" s="89">
        <v>626.89</v>
      </c>
      <c r="I100" s="102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5">
        <f t="shared" si="16"/>
        <v>0</v>
      </c>
      <c r="O100" s="96">
        <f t="shared" si="10"/>
        <v>0</v>
      </c>
      <c r="P100" s="105">
        <f t="shared" si="11"/>
        <v>0</v>
      </c>
      <c r="Q100" s="98">
        <f t="shared" si="17"/>
        <v>0</v>
      </c>
    </row>
    <row r="101" spans="2:17" s="5" customFormat="1" ht="18" customHeight="1">
      <c r="B101" s="110">
        <v>92</v>
      </c>
      <c r="C101" s="112"/>
      <c r="D101" s="111"/>
      <c r="E101" s="89">
        <v>12537.87</v>
      </c>
      <c r="F101" s="90">
        <v>0</v>
      </c>
      <c r="G101" s="91">
        <f t="shared" si="12"/>
        <v>0</v>
      </c>
      <c r="H101" s="89">
        <v>626.89</v>
      </c>
      <c r="I101" s="102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5">
        <f t="shared" si="16"/>
        <v>0</v>
      </c>
      <c r="O101" s="96">
        <f t="shared" si="10"/>
        <v>0</v>
      </c>
      <c r="P101" s="105">
        <f t="shared" si="11"/>
        <v>0</v>
      </c>
      <c r="Q101" s="98">
        <f t="shared" si="17"/>
        <v>0</v>
      </c>
    </row>
    <row r="102" spans="2:17" s="5" customFormat="1" ht="18" customHeight="1">
      <c r="B102" s="110">
        <v>93</v>
      </c>
      <c r="C102" s="112"/>
      <c r="D102" s="111"/>
      <c r="E102" s="89">
        <v>12537.87</v>
      </c>
      <c r="F102" s="90">
        <v>0</v>
      </c>
      <c r="G102" s="91">
        <f t="shared" si="12"/>
        <v>0</v>
      </c>
      <c r="H102" s="89">
        <v>626.89</v>
      </c>
      <c r="I102" s="102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5">
        <f t="shared" si="16"/>
        <v>0</v>
      </c>
      <c r="O102" s="96">
        <f t="shared" si="10"/>
        <v>0</v>
      </c>
      <c r="P102" s="105">
        <f t="shared" si="11"/>
        <v>0</v>
      </c>
      <c r="Q102" s="98">
        <f t="shared" si="17"/>
        <v>0</v>
      </c>
    </row>
    <row r="103" spans="2:17" s="5" customFormat="1" ht="18" customHeight="1">
      <c r="B103" s="110">
        <v>94</v>
      </c>
      <c r="C103" s="112"/>
      <c r="D103" s="111"/>
      <c r="E103" s="89">
        <v>12537.87</v>
      </c>
      <c r="F103" s="90">
        <v>0</v>
      </c>
      <c r="G103" s="91">
        <f t="shared" si="12"/>
        <v>0</v>
      </c>
      <c r="H103" s="89">
        <v>626.89</v>
      </c>
      <c r="I103" s="102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5">
        <f t="shared" si="16"/>
        <v>0</v>
      </c>
      <c r="O103" s="96">
        <f t="shared" si="10"/>
        <v>0</v>
      </c>
      <c r="P103" s="105">
        <f t="shared" si="11"/>
        <v>0</v>
      </c>
      <c r="Q103" s="98">
        <f t="shared" si="17"/>
        <v>0</v>
      </c>
    </row>
    <row r="104" spans="2:17" s="5" customFormat="1" ht="18" customHeight="1">
      <c r="B104" s="110">
        <v>95</v>
      </c>
      <c r="C104" s="112"/>
      <c r="D104" s="111"/>
      <c r="E104" s="89">
        <v>12537.87</v>
      </c>
      <c r="F104" s="90">
        <v>0</v>
      </c>
      <c r="G104" s="91">
        <f t="shared" si="12"/>
        <v>0</v>
      </c>
      <c r="H104" s="89">
        <v>626.89</v>
      </c>
      <c r="I104" s="102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5">
        <f t="shared" si="16"/>
        <v>0</v>
      </c>
      <c r="O104" s="96">
        <f t="shared" si="10"/>
        <v>0</v>
      </c>
      <c r="P104" s="105">
        <f t="shared" si="11"/>
        <v>0</v>
      </c>
      <c r="Q104" s="98">
        <f t="shared" si="17"/>
        <v>0</v>
      </c>
    </row>
    <row r="105" spans="2:17" s="5" customFormat="1" ht="18" customHeight="1">
      <c r="B105" s="110">
        <v>96</v>
      </c>
      <c r="C105" s="112"/>
      <c r="D105" s="111"/>
      <c r="E105" s="89">
        <v>12537.87</v>
      </c>
      <c r="F105" s="90">
        <v>0</v>
      </c>
      <c r="G105" s="91">
        <f t="shared" si="12"/>
        <v>0</v>
      </c>
      <c r="H105" s="89">
        <v>626.89</v>
      </c>
      <c r="I105" s="102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5">
        <f t="shared" si="16"/>
        <v>0</v>
      </c>
      <c r="O105" s="96">
        <f t="shared" si="10"/>
        <v>0</v>
      </c>
      <c r="P105" s="105">
        <f t="shared" si="11"/>
        <v>0</v>
      </c>
      <c r="Q105" s="98">
        <f t="shared" si="17"/>
        <v>0</v>
      </c>
    </row>
    <row r="106" spans="2:17" s="5" customFormat="1" ht="18" customHeight="1">
      <c r="B106" s="110">
        <v>97</v>
      </c>
      <c r="C106" s="112"/>
      <c r="D106" s="111"/>
      <c r="E106" s="89">
        <v>12537.87</v>
      </c>
      <c r="F106" s="90">
        <v>0</v>
      </c>
      <c r="G106" s="91">
        <f t="shared" si="12"/>
        <v>0</v>
      </c>
      <c r="H106" s="89">
        <v>626.89</v>
      </c>
      <c r="I106" s="102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5">
        <f t="shared" si="16"/>
        <v>0</v>
      </c>
      <c r="O106" s="96">
        <f t="shared" ref="O106:O109" si="18">(L106-N106)</f>
        <v>0</v>
      </c>
      <c r="P106" s="105">
        <f t="shared" si="11"/>
        <v>0</v>
      </c>
      <c r="Q106" s="98">
        <f t="shared" si="17"/>
        <v>0</v>
      </c>
    </row>
    <row r="107" spans="2:17" s="5" customFormat="1" ht="18" customHeight="1">
      <c r="B107" s="110">
        <v>98</v>
      </c>
      <c r="C107" s="112"/>
      <c r="D107" s="111"/>
      <c r="E107" s="89">
        <v>12537.87</v>
      </c>
      <c r="F107" s="90">
        <v>0</v>
      </c>
      <c r="G107" s="91">
        <f t="shared" si="12"/>
        <v>0</v>
      </c>
      <c r="H107" s="89">
        <v>626.89</v>
      </c>
      <c r="I107" s="102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5">
        <f t="shared" si="16"/>
        <v>0</v>
      </c>
      <c r="O107" s="96">
        <f t="shared" si="18"/>
        <v>0</v>
      </c>
      <c r="P107" s="105">
        <f t="shared" si="11"/>
        <v>0</v>
      </c>
      <c r="Q107" s="98">
        <f t="shared" si="17"/>
        <v>0</v>
      </c>
    </row>
    <row r="108" spans="2:17" s="5" customFormat="1" ht="18" customHeight="1">
      <c r="B108" s="110">
        <v>99</v>
      </c>
      <c r="C108" s="112"/>
      <c r="D108" s="111"/>
      <c r="E108" s="89">
        <v>12537.87</v>
      </c>
      <c r="F108" s="90">
        <v>0</v>
      </c>
      <c r="G108" s="91">
        <f t="shared" si="12"/>
        <v>0</v>
      </c>
      <c r="H108" s="89">
        <v>626.89</v>
      </c>
      <c r="I108" s="102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5">
        <f t="shared" si="16"/>
        <v>0</v>
      </c>
      <c r="O108" s="96">
        <f t="shared" si="18"/>
        <v>0</v>
      </c>
      <c r="P108" s="105">
        <f t="shared" si="11"/>
        <v>0</v>
      </c>
      <c r="Q108" s="98">
        <f t="shared" si="17"/>
        <v>0</v>
      </c>
    </row>
    <row r="109" spans="2:17" s="5" customFormat="1" ht="18" customHeight="1" thickBot="1">
      <c r="B109" s="110">
        <v>100</v>
      </c>
      <c r="C109" s="112"/>
      <c r="D109" s="111"/>
      <c r="E109" s="89">
        <v>12537.87</v>
      </c>
      <c r="F109" s="90">
        <v>0</v>
      </c>
      <c r="G109" s="91">
        <f t="shared" si="12"/>
        <v>0</v>
      </c>
      <c r="H109" s="89">
        <v>626.89</v>
      </c>
      <c r="I109" s="114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5">
        <f t="shared" si="16"/>
        <v>0</v>
      </c>
      <c r="O109" s="96">
        <f t="shared" si="18"/>
        <v>0</v>
      </c>
      <c r="P109" s="105">
        <f t="shared" si="11"/>
        <v>0</v>
      </c>
      <c r="Q109" s="98">
        <f t="shared" si="17"/>
        <v>0</v>
      </c>
    </row>
    <row r="110" spans="2:17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74">
        <f t="shared" si="19"/>
        <v>0</v>
      </c>
      <c r="L110" s="175">
        <f t="shared" ref="L110:Q110" si="20">SUM(L10:L109)</f>
        <v>0</v>
      </c>
      <c r="M110" s="122">
        <f t="shared" si="20"/>
        <v>0</v>
      </c>
      <c r="N110" s="123">
        <f t="shared" si="20"/>
        <v>0</v>
      </c>
      <c r="O110" s="178">
        <f t="shared" si="20"/>
        <v>0</v>
      </c>
      <c r="P110" s="162">
        <f t="shared" si="20"/>
        <v>0</v>
      </c>
      <c r="Q110" s="163">
        <f t="shared" si="20"/>
        <v>0</v>
      </c>
    </row>
    <row r="111" spans="2:17" s="5" customFormat="1" ht="18" customHeight="1" thickBot="1">
      <c r="F111" s="51"/>
      <c r="N111" s="133"/>
    </row>
    <row r="112" spans="2:17" s="5" customFormat="1" ht="22.5">
      <c r="C112" s="154" t="s">
        <v>15</v>
      </c>
      <c r="D112" s="32"/>
      <c r="E112" s="39">
        <f>L110</f>
        <v>0</v>
      </c>
      <c r="F112" s="51"/>
      <c r="N112" s="133"/>
    </row>
    <row r="113" spans="3:14" s="5" customFormat="1" ht="23.25" thickBot="1">
      <c r="C113" s="155" t="s">
        <v>14</v>
      </c>
      <c r="D113" s="40">
        <v>-0.11</v>
      </c>
      <c r="E113" s="41">
        <f>N110</f>
        <v>0</v>
      </c>
      <c r="F113" s="51"/>
      <c r="N113" s="133"/>
    </row>
    <row r="114" spans="3:14" s="5" customFormat="1" ht="22.5">
      <c r="C114" s="156" t="s">
        <v>16</v>
      </c>
      <c r="D114" s="38"/>
      <c r="E114" s="42">
        <f>(E112-E113)</f>
        <v>0</v>
      </c>
      <c r="F114" s="51"/>
      <c r="N114" s="133"/>
    </row>
    <row r="115" spans="3:14" s="5" customFormat="1" ht="22.5">
      <c r="C115" s="157" t="s">
        <v>7</v>
      </c>
      <c r="D115" s="34">
        <v>0.06</v>
      </c>
      <c r="E115" s="42">
        <f>E112*0.06</f>
        <v>0</v>
      </c>
      <c r="F115" s="51"/>
      <c r="N115" s="133"/>
    </row>
    <row r="116" spans="3:14" s="5" customFormat="1" ht="22.5">
      <c r="C116" s="157" t="s">
        <v>2</v>
      </c>
      <c r="D116" s="180"/>
      <c r="E116" s="43">
        <f>P110</f>
        <v>0</v>
      </c>
      <c r="F116" s="51"/>
      <c r="N116" s="133"/>
    </row>
    <row r="117" spans="3:14" s="5" customFormat="1" ht="23.25" thickBot="1">
      <c r="C117" s="158" t="s">
        <v>3</v>
      </c>
      <c r="D117" s="35"/>
      <c r="E117" s="42">
        <f>Q110</f>
        <v>0</v>
      </c>
      <c r="F117" s="51"/>
      <c r="N117" s="133"/>
    </row>
    <row r="118" spans="3:14" s="5" customFormat="1" ht="23.25" thickBot="1">
      <c r="C118" s="159" t="s">
        <v>1</v>
      </c>
      <c r="D118" s="37"/>
      <c r="E118" s="44">
        <f>SUM(E114+E115+E116+E117)</f>
        <v>0</v>
      </c>
      <c r="F118" s="51"/>
      <c r="N118" s="133"/>
    </row>
    <row r="119" spans="3:14" s="5" customFormat="1" ht="18">
      <c r="F119" s="51"/>
      <c r="N119" s="133"/>
    </row>
    <row r="120" spans="3:14" s="5" customFormat="1" ht="18">
      <c r="F120" s="51"/>
      <c r="N120" s="133"/>
    </row>
    <row r="121" spans="3:14" s="5" customFormat="1" ht="18">
      <c r="F121" s="51"/>
      <c r="N121" s="133"/>
    </row>
    <row r="122" spans="3:14" s="5" customFormat="1" ht="18">
      <c r="F122" s="51"/>
      <c r="N122" s="133"/>
    </row>
    <row r="123" spans="3:14" s="5" customFormat="1" ht="18">
      <c r="F123" s="51"/>
      <c r="N123" s="133"/>
    </row>
    <row r="124" spans="3:14" s="5" customFormat="1" ht="18">
      <c r="F124" s="51"/>
      <c r="N124" s="133"/>
    </row>
    <row r="125" spans="3:14" s="5" customFormat="1" ht="18">
      <c r="F125" s="51"/>
      <c r="N125" s="133"/>
    </row>
    <row r="126" spans="3:14" s="5" customFormat="1" ht="18">
      <c r="F126" s="51"/>
      <c r="N126" s="133"/>
    </row>
    <row r="127" spans="3:14" s="5" customFormat="1" ht="18">
      <c r="F127" s="51"/>
      <c r="N127" s="133"/>
    </row>
    <row r="128" spans="3:14" s="5" customFormat="1" ht="18">
      <c r="F128" s="51"/>
      <c r="N128" s="133"/>
    </row>
    <row r="129" spans="6:14" s="5" customFormat="1" ht="18">
      <c r="F129" s="51"/>
      <c r="N129" s="133"/>
    </row>
    <row r="130" spans="6:14" s="2" customFormat="1">
      <c r="F130" s="52"/>
      <c r="N130" s="134"/>
    </row>
    <row r="131" spans="6:14" s="2" customFormat="1">
      <c r="F131" s="52"/>
      <c r="N131" s="134"/>
    </row>
    <row r="132" spans="6:14" s="2" customFormat="1">
      <c r="F132" s="52"/>
      <c r="N132" s="134"/>
    </row>
    <row r="133" spans="6:14" s="2" customFormat="1">
      <c r="F133" s="52"/>
      <c r="N133" s="134"/>
    </row>
    <row r="134" spans="6:14" s="2" customFormat="1">
      <c r="F134" s="52"/>
      <c r="N134" s="134"/>
    </row>
    <row r="135" spans="6:14" s="2" customFormat="1">
      <c r="F135" s="52"/>
      <c r="N135" s="134"/>
    </row>
    <row r="136" spans="6:14" s="2" customFormat="1">
      <c r="F136" s="52"/>
      <c r="N136" s="134"/>
    </row>
    <row r="137" spans="6:14" s="2" customFormat="1">
      <c r="F137" s="52"/>
      <c r="N137" s="134"/>
    </row>
    <row r="138" spans="6:14" s="2" customFormat="1">
      <c r="F138" s="52"/>
      <c r="N138" s="134"/>
    </row>
    <row r="139" spans="6:14" s="2" customFormat="1">
      <c r="F139" s="52"/>
      <c r="N139" s="134"/>
    </row>
  </sheetData>
  <sheetProtection algorithmName="SHA-512" hashValue="EDt69i1YDVRbla5ena5/7aHfB1XskOdZT5d5aYJLhurp19OtRNjjc+Er1tL8IjsEHp09L+AHfcjmo4UuN2jxTQ==" saltValue="G/7bDDfWL0g9zBSzr0NDlA==" spinCount="100000" sheet="1" objects="1" scenarios="1"/>
  <mergeCells count="10">
    <mergeCell ref="C4:K4"/>
    <mergeCell ref="C5:K5"/>
    <mergeCell ref="C6:K6"/>
    <mergeCell ref="C7:K7"/>
    <mergeCell ref="M7:N7"/>
    <mergeCell ref="B9:C9"/>
    <mergeCell ref="C1:G1"/>
    <mergeCell ref="J1:Q1"/>
    <mergeCell ref="C2:K2"/>
    <mergeCell ref="C3:K3"/>
  </mergeCells>
  <pageMargins left="0.25" right="0.25" top="0.75" bottom="0.75" header="0.3" footer="0.3"/>
  <pageSetup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57031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UmiAWdU8gmC0rJQYMPdilWnJFcvvaHFJIHg+rWjKfmRIbmsq5VL2kBisV2ecDpOfY+FT6YQkPESHNhO0LDMHCw==" saltValue="lKmxEPSKg1QvrOKlDYSkGw==" spinCount="100000" sheet="1" objects="1" scenarios="1" insertRows="0" deleteRows="0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HABERES NO OSA 17%</vt:lpstr>
      <vt:lpstr>DETALLE ACTORES NO OSA</vt:lpstr>
      <vt:lpstr>HABERES OSA 14%</vt:lpstr>
      <vt:lpstr>DETALLE ACTORES OSA</vt:lpstr>
      <vt:lpstr>MENORES DE EDAD</vt:lpstr>
      <vt:lpstr>DETALLE MENORES DE EDAD</vt:lpstr>
      <vt:lpstr>JUBILADOS</vt:lpstr>
      <vt:lpstr>DETALLE JUBILADOS</vt:lpstr>
      <vt:lpstr>'HABERES NO OSA 17%'!Área_de_impresión</vt:lpstr>
      <vt:lpstr>'HABERES OSA 14%'!Área_de_impresión</vt:lpstr>
      <vt:lpstr>JUBILADOS!Área_de_impresión</vt:lpstr>
      <vt:lpstr>'MENORES DE EDAD'!Área_de_impresión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2025-07-28T20:48:12Z</dcterms:modified>
</cp:coreProperties>
</file>