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tro\Desktop\Planillas Modelo\"/>
    </mc:Choice>
  </mc:AlternateContent>
  <bookViews>
    <workbookView xWindow="0" yWindow="0" windowWidth="4080" windowHeight="5250"/>
  </bookViews>
  <sheets>
    <sheet name="Hoja1" sheetId="5" r:id="rId1"/>
  </sheets>
  <calcPr calcId="152511"/>
</workbook>
</file>

<file path=xl/calcChain.xml><?xml version="1.0" encoding="utf-8"?>
<calcChain xmlns="http://schemas.openxmlformats.org/spreadsheetml/2006/main">
  <c r="J18" i="5" l="1"/>
  <c r="I18" i="5"/>
  <c r="F19" i="5" l="1"/>
  <c r="F20" i="5"/>
  <c r="F21" i="5"/>
  <c r="F22" i="5"/>
  <c r="F23" i="5"/>
  <c r="F24" i="5"/>
  <c r="F25" i="5"/>
  <c r="F26" i="5"/>
  <c r="F27" i="5"/>
  <c r="F28" i="5"/>
  <c r="F29" i="5"/>
  <c r="J21" i="5" l="1"/>
  <c r="L21" i="5" s="1"/>
  <c r="J23" i="5"/>
  <c r="J24" i="5"/>
  <c r="L24" i="5" s="1"/>
  <c r="J27" i="5"/>
  <c r="I21" i="5"/>
  <c r="I22" i="5"/>
  <c r="I24" i="5"/>
  <c r="I25" i="5"/>
  <c r="L25" i="5" s="1"/>
  <c r="I27" i="5"/>
  <c r="M30" i="5"/>
  <c r="K30" i="5"/>
  <c r="G30" i="5"/>
  <c r="E30" i="5"/>
  <c r="S29" i="5"/>
  <c r="H29" i="5"/>
  <c r="J29" i="5" s="1"/>
  <c r="S28" i="5"/>
  <c r="T28" i="5" s="1"/>
  <c r="U28" i="5" s="1"/>
  <c r="H28" i="5"/>
  <c r="J28" i="5" s="1"/>
  <c r="T27" i="5"/>
  <c r="U27" i="5" s="1"/>
  <c r="S27" i="5"/>
  <c r="Q27" i="5"/>
  <c r="P27" i="5"/>
  <c r="H27" i="5"/>
  <c r="S26" i="5"/>
  <c r="T26" i="5" s="1"/>
  <c r="H26" i="5"/>
  <c r="I26" i="5" s="1"/>
  <c r="S25" i="5"/>
  <c r="H25" i="5"/>
  <c r="J25" i="5" s="1"/>
  <c r="S24" i="5"/>
  <c r="T24" i="5" s="1"/>
  <c r="U24" i="5" s="1"/>
  <c r="H24" i="5"/>
  <c r="T23" i="5"/>
  <c r="U23" i="5" s="1"/>
  <c r="S23" i="5"/>
  <c r="H23" i="5"/>
  <c r="Q23" i="5" s="1"/>
  <c r="S22" i="5"/>
  <c r="H22" i="5"/>
  <c r="J22" i="5" s="1"/>
  <c r="S21" i="5"/>
  <c r="H21" i="5"/>
  <c r="S20" i="5"/>
  <c r="T20" i="5" s="1"/>
  <c r="U20" i="5" s="1"/>
  <c r="H20" i="5"/>
  <c r="J20" i="5" s="1"/>
  <c r="S19" i="5"/>
  <c r="T19" i="5" s="1"/>
  <c r="U19" i="5" s="1"/>
  <c r="H19" i="5"/>
  <c r="S18" i="5"/>
  <c r="T18" i="5" s="1"/>
  <c r="F18" i="5"/>
  <c r="L22" i="5" l="1"/>
  <c r="J26" i="5"/>
  <c r="L26" i="5" s="1"/>
  <c r="N26" i="5" s="1"/>
  <c r="O26" i="5" s="1"/>
  <c r="I23" i="5"/>
  <c r="L23" i="5" s="1"/>
  <c r="N23" i="5" s="1"/>
  <c r="O23" i="5" s="1"/>
  <c r="I29" i="5"/>
  <c r="L29" i="5" s="1"/>
  <c r="N29" i="5" s="1"/>
  <c r="O29" i="5" s="1"/>
  <c r="I28" i="5"/>
  <c r="L28" i="5" s="1"/>
  <c r="N28" i="5" s="1"/>
  <c r="O28" i="5" s="1"/>
  <c r="I20" i="5"/>
  <c r="L20" i="5" s="1"/>
  <c r="N20" i="5" s="1"/>
  <c r="O20" i="5" s="1"/>
  <c r="Q19" i="5"/>
  <c r="P19" i="5"/>
  <c r="J19" i="5"/>
  <c r="I19" i="5"/>
  <c r="F30" i="5"/>
  <c r="L27" i="5"/>
  <c r="N27" i="5"/>
  <c r="O27" i="5" s="1"/>
  <c r="R20" i="5"/>
  <c r="Q20" i="5"/>
  <c r="P20" i="5"/>
  <c r="N25" i="5"/>
  <c r="O25" i="5" s="1"/>
  <c r="R25" i="5"/>
  <c r="Q25" i="5"/>
  <c r="P25" i="5"/>
  <c r="Q29" i="5"/>
  <c r="P29" i="5"/>
  <c r="R29" i="5"/>
  <c r="R21" i="5"/>
  <c r="Q21" i="5"/>
  <c r="N21" i="5"/>
  <c r="O21" i="5" s="1"/>
  <c r="P21" i="5"/>
  <c r="U25" i="5"/>
  <c r="R26" i="5"/>
  <c r="P26" i="5"/>
  <c r="Q26" i="5"/>
  <c r="U21" i="5"/>
  <c r="N22" i="5"/>
  <c r="O22" i="5" s="1"/>
  <c r="R22" i="5"/>
  <c r="Q22" i="5"/>
  <c r="P22" i="5"/>
  <c r="P24" i="5"/>
  <c r="N24" i="5"/>
  <c r="O24" i="5" s="1"/>
  <c r="R24" i="5"/>
  <c r="Q24" i="5"/>
  <c r="R28" i="5"/>
  <c r="Q28" i="5"/>
  <c r="P28" i="5"/>
  <c r="U18" i="5"/>
  <c r="R19" i="5"/>
  <c r="T21" i="5"/>
  <c r="U26" i="5"/>
  <c r="R27" i="5"/>
  <c r="T29" i="5"/>
  <c r="U29" i="5" s="1"/>
  <c r="S30" i="5"/>
  <c r="H18" i="5"/>
  <c r="T22" i="5"/>
  <c r="T30" i="5" s="1"/>
  <c r="R23" i="5"/>
  <c r="T25" i="5"/>
  <c r="P23" i="5"/>
  <c r="L19" i="5" l="1"/>
  <c r="N19" i="5" s="1"/>
  <c r="O19" i="5" s="1"/>
  <c r="J30" i="5"/>
  <c r="H30" i="5"/>
  <c r="E34" i="5" s="1"/>
  <c r="R18" i="5"/>
  <c r="R30" i="5" s="1"/>
  <c r="E39" i="5" s="1"/>
  <c r="P18" i="5"/>
  <c r="P30" i="5" s="1"/>
  <c r="Q18" i="5"/>
  <c r="Q30" i="5" s="1"/>
  <c r="U22" i="5"/>
  <c r="U30" i="5"/>
  <c r="E40" i="5" s="1"/>
  <c r="I30" i="5" l="1"/>
  <c r="L18" i="5"/>
  <c r="L30" i="5" l="1"/>
  <c r="E35" i="5" s="1"/>
  <c r="E36" i="5" s="1"/>
  <c r="E43" i="5" s="1"/>
  <c r="N18" i="5"/>
  <c r="N30" i="5" l="1"/>
  <c r="O18" i="5"/>
  <c r="O30" i="5" s="1"/>
</calcChain>
</file>

<file path=xl/sharedStrings.xml><?xml version="1.0" encoding="utf-8"?>
<sst xmlns="http://schemas.openxmlformats.org/spreadsheetml/2006/main" count="73" uniqueCount="65">
  <si>
    <t>-</t>
  </si>
  <si>
    <t>DATOS DEL EMPLEADOR</t>
  </si>
  <si>
    <t>Hoja Nro:</t>
  </si>
  <si>
    <t xml:space="preserve">RAZON SOCIAL**: </t>
  </si>
  <si>
    <t xml:space="preserve">CUIT**: </t>
  </si>
  <si>
    <t>DOMICILIO LEGAL**:</t>
  </si>
  <si>
    <t>DOMICILIO REAL**:</t>
  </si>
  <si>
    <t>TELEFONOS**:</t>
  </si>
  <si>
    <t>PERSONA DE CONTACTO**:</t>
  </si>
  <si>
    <t>E-MAIL**:</t>
  </si>
  <si>
    <t>CONTRATO</t>
  </si>
  <si>
    <t>PERIODO DE LIQUIDACION**:</t>
  </si>
  <si>
    <r>
      <t xml:space="preserve">** datos obligatorios, </t>
    </r>
    <r>
      <rPr>
        <sz val="12"/>
        <rFont val="Cambria"/>
        <family val="1"/>
      </rPr>
      <t>la omisión de alguno/s de ellos invalidará toda la información contenida</t>
    </r>
  </si>
  <si>
    <t>FORM. 931</t>
  </si>
  <si>
    <t>Or.</t>
  </si>
  <si>
    <t>NOMBRE Y APELLIDO</t>
  </si>
  <si>
    <t>CUIL/CUIT</t>
  </si>
  <si>
    <t>AGUINALDO</t>
  </si>
  <si>
    <t>TOTAL RET. EMPLEADOR</t>
  </si>
  <si>
    <t>INDEMNIZACIÓN VACACIONES NO GOZADAS</t>
  </si>
  <si>
    <t>AGUINALDO SOBRE VACACIONES NO GOZADAS</t>
  </si>
  <si>
    <t>TOTALES</t>
  </si>
  <si>
    <t>Resumen</t>
  </si>
  <si>
    <t>Total retención Empleador - Form 931</t>
  </si>
  <si>
    <t>Total NETO</t>
  </si>
  <si>
    <t xml:space="preserve">Contribución OSA </t>
  </si>
  <si>
    <t>aclaración**</t>
  </si>
  <si>
    <t>cargo**</t>
  </si>
  <si>
    <t>Secretaría/sector**</t>
  </si>
  <si>
    <t>Jubilación 11%</t>
  </si>
  <si>
    <t>Ley 19032   3%</t>
  </si>
  <si>
    <t>ANTICIPO</t>
  </si>
  <si>
    <t xml:space="preserve">6% -OSA </t>
  </si>
  <si>
    <t>Anticipo de Haberes</t>
  </si>
  <si>
    <t>Contribución OSA  Solidaria</t>
  </si>
  <si>
    <t>Obra Social   3%</t>
  </si>
  <si>
    <t>TOTAL A PAGAR</t>
  </si>
  <si>
    <r>
      <rPr>
        <b/>
        <sz val="16"/>
        <rFont val="Cambria"/>
        <family val="1"/>
      </rPr>
      <t>PLANILLA DE SAC Y VACACIONES /ORDEN DE PAGO</t>
    </r>
    <r>
      <rPr>
        <sz val="16"/>
        <rFont val="Cambria"/>
        <family val="1"/>
      </rPr>
      <t xml:space="preserve">                       </t>
    </r>
    <r>
      <rPr>
        <b/>
        <sz val="16"/>
        <rFont val="Cambria"/>
        <family val="1"/>
      </rPr>
      <t>DEBE SER ENTREGADA EN LA ASOCIACIÓN ARGENTINA DE ACTORES PARA SU PROCESO</t>
    </r>
  </si>
  <si>
    <t>NETO</t>
  </si>
  <si>
    <t>TOTAL</t>
  </si>
  <si>
    <t>BRUTO</t>
  </si>
  <si>
    <t xml:space="preserve">Aporte OSA </t>
  </si>
  <si>
    <t>Total  SAC-VAC.</t>
  </si>
  <si>
    <t>Total  Vac. + SAC.(sobre Vac. NO GOZADAS)</t>
  </si>
  <si>
    <t>TOTAL VAC. + SAC  - (SOBRE VAC.  NO GOZADAS)</t>
  </si>
  <si>
    <t>ASOC. ARG. DE ACTORES</t>
  </si>
  <si>
    <t>OBRA /PROGRAMA/ PELICULA:</t>
  </si>
  <si>
    <t>PLUS VAC. (Vaciones Gozadas)</t>
  </si>
  <si>
    <t xml:space="preserve">      /       /</t>
  </si>
  <si>
    <t>3% - SIND. Retención</t>
  </si>
  <si>
    <t>Fecha de Emisión</t>
  </si>
  <si>
    <t>TOTAL REMUNERAC.</t>
  </si>
  <si>
    <t xml:space="preserve">3% - OSA </t>
  </si>
  <si>
    <t>Aporte Sindical                                            3.00%</t>
  </si>
  <si>
    <t>***(1)</t>
  </si>
  <si>
    <t>***(2)</t>
  </si>
  <si>
    <t>***(3)</t>
  </si>
  <si>
    <t xml:space="preserve">***(2) Debe completarse solo en caso de abonar Aportes y Contribuciones </t>
  </si>
  <si>
    <t xml:space="preserve">***(3) Debe completarse solo en caso de abonar Aportes y Contribuciones </t>
  </si>
  <si>
    <t xml:space="preserve">***(1) Debe completarse solo en caso de abonar Aportes y Contribuciones </t>
  </si>
  <si>
    <t>JORGE xxxxxx</t>
  </si>
  <si>
    <t>xxxxxx</t>
  </si>
  <si>
    <t>xxxxxxxxx</t>
  </si>
  <si>
    <t>SAC CORRESPONDIENTE A LOS MESES …</t>
  </si>
  <si>
    <t>RAMA: TEATRO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</si>
</sst>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[$$-2C0A]\ #,##0.00"/>
    <numFmt numFmtId="166" formatCode="&quot;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</font>
    <font>
      <sz val="12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24"/>
      <name val="Cambria"/>
      <family val="1"/>
      <scheme val="major"/>
    </font>
    <font>
      <sz val="12"/>
      <name val="Cambria"/>
      <family val="1"/>
    </font>
    <font>
      <b/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</font>
    <font>
      <b/>
      <sz val="16"/>
      <name val="Cambria"/>
      <family val="1"/>
      <scheme val="major"/>
    </font>
    <font>
      <sz val="16"/>
      <name val="Cambria"/>
      <family val="1"/>
    </font>
    <font>
      <b/>
      <sz val="16"/>
      <name val="Cambria"/>
      <family val="1"/>
    </font>
    <font>
      <sz val="16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9"/>
      <name val="Cambria"/>
      <family val="1"/>
      <scheme val="maj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165" fontId="5" fillId="0" borderId="10" xfId="0" applyNumberFormat="1" applyFont="1" applyBorder="1" applyProtection="1">
      <protection locked="0"/>
    </xf>
    <xf numFmtId="0" fontId="3" fillId="0" borderId="0" xfId="0" applyFont="1" applyFill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165" fontId="13" fillId="0" borderId="14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Protection="1">
      <protection locked="0"/>
    </xf>
    <xf numFmtId="3" fontId="3" fillId="0" borderId="8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165" fontId="6" fillId="0" borderId="0" xfId="1" applyNumberFormat="1" applyFont="1" applyBorder="1" applyAlignment="1" applyProtection="1">
      <alignment horizontal="center" vertical="center"/>
      <protection locked="0"/>
    </xf>
    <xf numFmtId="165" fontId="6" fillId="5" borderId="0" xfId="1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165" fontId="6" fillId="0" borderId="0" xfId="1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Fill="1" applyAlignment="1" applyProtection="1">
      <alignment vertical="center"/>
      <protection locked="0"/>
    </xf>
    <xf numFmtId="165" fontId="5" fillId="0" borderId="0" xfId="0" applyNumberFormat="1" applyFont="1" applyFill="1" applyAlignment="1" applyProtection="1">
      <alignment vertical="center"/>
      <protection locked="0"/>
    </xf>
    <xf numFmtId="164" fontId="15" fillId="0" borderId="0" xfId="1" applyFont="1" applyFill="1" applyBorder="1" applyAlignment="1" applyProtection="1">
      <alignment horizontal="center" vertical="center"/>
      <protection locked="0"/>
    </xf>
    <xf numFmtId="164" fontId="3" fillId="0" borderId="0" xfId="1" applyFont="1" applyFill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Protection="1">
      <protection locked="0"/>
    </xf>
    <xf numFmtId="4" fontId="4" fillId="4" borderId="4" xfId="0" applyNumberFormat="1" applyFont="1" applyFill="1" applyBorder="1" applyAlignment="1" applyProtection="1">
      <alignment horizontal="center"/>
      <protection locked="0"/>
    </xf>
    <xf numFmtId="164" fontId="4" fillId="0" borderId="4" xfId="1" applyFont="1" applyBorder="1" applyAlignment="1" applyProtection="1">
      <protection locked="0"/>
    </xf>
    <xf numFmtId="165" fontId="4" fillId="0" borderId="25" xfId="1" applyNumberFormat="1" applyFont="1" applyBorder="1" applyAlignment="1" applyProtection="1">
      <alignment horizontal="center"/>
      <protection locked="0"/>
    </xf>
    <xf numFmtId="0" fontId="22" fillId="0" borderId="23" xfId="0" applyFont="1" applyBorder="1" applyAlignment="1" applyProtection="1">
      <alignment horizontal="center"/>
      <protection locked="0"/>
    </xf>
    <xf numFmtId="3" fontId="22" fillId="0" borderId="28" xfId="0" applyNumberFormat="1" applyFont="1" applyBorder="1" applyAlignment="1" applyProtection="1">
      <alignment horizontal="center"/>
      <protection locked="0"/>
    </xf>
    <xf numFmtId="4" fontId="4" fillId="4" borderId="9" xfId="0" applyNumberFormat="1" applyFont="1" applyFill="1" applyBorder="1" applyAlignment="1" applyProtection="1">
      <alignment horizontal="center"/>
      <protection locked="0"/>
    </xf>
    <xf numFmtId="164" fontId="4" fillId="0" borderId="28" xfId="1" applyFont="1" applyBorder="1" applyAlignment="1" applyProtection="1">
      <protection locked="0"/>
    </xf>
    <xf numFmtId="4" fontId="22" fillId="2" borderId="28" xfId="0" applyNumberFormat="1" applyFont="1" applyFill="1" applyBorder="1" applyAlignment="1" applyProtection="1">
      <alignment horizontal="center"/>
      <protection locked="0"/>
    </xf>
    <xf numFmtId="165" fontId="4" fillId="0" borderId="28" xfId="1" applyNumberFormat="1" applyFont="1" applyBorder="1" applyAlignment="1" applyProtection="1">
      <alignment horizontal="center"/>
      <protection locked="0"/>
    </xf>
    <xf numFmtId="165" fontId="4" fillId="0" borderId="26" xfId="1" applyNumberFormat="1" applyFont="1" applyBorder="1" applyAlignment="1" applyProtection="1">
      <alignment horizontal="center"/>
      <protection locked="0"/>
    </xf>
    <xf numFmtId="4" fontId="4" fillId="4" borderId="29" xfId="0" applyNumberFormat="1" applyFont="1" applyFill="1" applyBorder="1" applyAlignment="1" applyProtection="1">
      <alignment horizontal="center"/>
      <protection locked="0"/>
    </xf>
    <xf numFmtId="4" fontId="4" fillId="4" borderId="28" xfId="0" applyNumberFormat="1" applyFont="1" applyFill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3" fontId="4" fillId="0" borderId="10" xfId="1" applyNumberFormat="1" applyFont="1" applyBorder="1" applyAlignment="1" applyProtection="1">
      <alignment horizontal="center"/>
      <protection locked="0"/>
    </xf>
    <xf numFmtId="165" fontId="4" fillId="0" borderId="11" xfId="1" applyNumberFormat="1" applyFont="1" applyBorder="1" applyAlignment="1" applyProtection="1">
      <alignment horizontal="center"/>
      <protection locked="0"/>
    </xf>
    <xf numFmtId="4" fontId="4" fillId="4" borderId="12" xfId="0" applyNumberFormat="1" applyFont="1" applyFill="1" applyBorder="1" applyAlignment="1" applyProtection="1">
      <alignment horizontal="center"/>
      <protection locked="0"/>
    </xf>
    <xf numFmtId="164" fontId="4" fillId="0" borderId="29" xfId="1" applyFont="1" applyBorder="1" applyAlignment="1" applyProtection="1">
      <protection locked="0"/>
    </xf>
    <xf numFmtId="4" fontId="22" fillId="2" borderId="14" xfId="0" applyNumberFormat="1" applyFont="1" applyFill="1" applyBorder="1" applyAlignment="1" applyProtection="1">
      <alignment horizontal="center"/>
      <protection locked="0"/>
    </xf>
    <xf numFmtId="165" fontId="4" fillId="0" borderId="14" xfId="1" applyNumberFormat="1" applyFont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12" fillId="4" borderId="12" xfId="0" applyFont="1" applyFill="1" applyBorder="1" applyAlignment="1" applyProtection="1">
      <alignment horizontal="right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165" fontId="5" fillId="0" borderId="18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165" fontId="5" fillId="0" borderId="0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0" applyFont="1" applyFill="1" applyProtection="1"/>
    <xf numFmtId="0" fontId="18" fillId="0" borderId="0" xfId="0" applyFont="1" applyFill="1" applyProtection="1"/>
    <xf numFmtId="0" fontId="3" fillId="0" borderId="0" xfId="0" applyFont="1" applyFill="1" applyProtection="1"/>
    <xf numFmtId="0" fontId="6" fillId="4" borderId="0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Protection="1"/>
    <xf numFmtId="0" fontId="4" fillId="0" borderId="0" xfId="0" applyFont="1" applyBorder="1" applyAlignment="1" applyProtection="1">
      <alignment wrapText="1"/>
    </xf>
    <xf numFmtId="0" fontId="20" fillId="4" borderId="5" xfId="0" applyFont="1" applyFill="1" applyBorder="1" applyAlignment="1" applyProtection="1">
      <alignment horizontal="center" vertical="center"/>
    </xf>
    <xf numFmtId="0" fontId="20" fillId="4" borderId="24" xfId="0" applyFont="1" applyFill="1" applyBorder="1" applyAlignment="1" applyProtection="1">
      <alignment horizontal="center" vertical="center" wrapText="1"/>
    </xf>
    <xf numFmtId="0" fontId="20" fillId="4" borderId="22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/>
    </xf>
    <xf numFmtId="164" fontId="4" fillId="0" borderId="32" xfId="1" applyFont="1" applyBorder="1" applyAlignment="1" applyProtection="1"/>
    <xf numFmtId="0" fontId="20" fillId="4" borderId="16" xfId="0" applyFont="1" applyFill="1" applyBorder="1" applyAlignment="1" applyProtection="1">
      <alignment horizontal="center" vertical="center"/>
    </xf>
    <xf numFmtId="164" fontId="4" fillId="0" borderId="25" xfId="1" applyFont="1" applyBorder="1" applyAlignment="1" applyProtection="1"/>
    <xf numFmtId="164" fontId="4" fillId="0" borderId="11" xfId="1" applyFont="1" applyBorder="1" applyAlignment="1" applyProtection="1"/>
    <xf numFmtId="164" fontId="4" fillId="0" borderId="26" xfId="1" applyFont="1" applyBorder="1" applyAlignment="1" applyProtection="1"/>
    <xf numFmtId="164" fontId="4" fillId="0" borderId="30" xfId="1" applyFont="1" applyBorder="1" applyAlignment="1" applyProtection="1"/>
    <xf numFmtId="9" fontId="21" fillId="2" borderId="15" xfId="0" applyNumberFormat="1" applyFont="1" applyFill="1" applyBorder="1" applyAlignment="1" applyProtection="1">
      <alignment horizontal="center" vertical="center" wrapText="1"/>
    </xf>
    <xf numFmtId="9" fontId="21" fillId="2" borderId="22" xfId="0" applyNumberFormat="1" applyFont="1" applyFill="1" applyBorder="1" applyAlignment="1" applyProtection="1">
      <alignment horizontal="center" vertical="center" wrapText="1"/>
    </xf>
    <xf numFmtId="4" fontId="22" fillId="2" borderId="25" xfId="0" applyNumberFormat="1" applyFont="1" applyFill="1" applyBorder="1" applyAlignment="1" applyProtection="1">
      <alignment horizontal="center"/>
    </xf>
    <xf numFmtId="0" fontId="21" fillId="2" borderId="22" xfId="0" applyFont="1" applyFill="1" applyBorder="1" applyAlignment="1" applyProtection="1">
      <alignment horizontal="center" vertical="center" wrapText="1"/>
    </xf>
    <xf numFmtId="4" fontId="22" fillId="2" borderId="4" xfId="0" applyNumberFormat="1" applyFont="1" applyFill="1" applyBorder="1" applyAlignment="1" applyProtection="1">
      <alignment horizontal="center"/>
    </xf>
    <xf numFmtId="4" fontId="22" fillId="2" borderId="28" xfId="0" applyNumberFormat="1" applyFont="1" applyFill="1" applyBorder="1" applyAlignment="1" applyProtection="1">
      <alignment horizontal="center"/>
    </xf>
    <xf numFmtId="4" fontId="22" fillId="2" borderId="14" xfId="0" applyNumberFormat="1" applyFont="1" applyFill="1" applyBorder="1" applyAlignment="1" applyProtection="1">
      <alignment horizontal="center"/>
    </xf>
    <xf numFmtId="0" fontId="20" fillId="4" borderId="22" xfId="0" applyFont="1" applyFill="1" applyBorder="1" applyAlignment="1" applyProtection="1">
      <alignment horizontal="center" vertical="center"/>
    </xf>
    <xf numFmtId="166" fontId="4" fillId="4" borderId="25" xfId="1" applyNumberFormat="1" applyFont="1" applyFill="1" applyBorder="1" applyAlignment="1" applyProtection="1">
      <alignment horizontal="center"/>
    </xf>
    <xf numFmtId="166" fontId="4" fillId="4" borderId="26" xfId="1" applyNumberFormat="1" applyFont="1" applyFill="1" applyBorder="1" applyAlignment="1" applyProtection="1">
      <alignment horizontal="center"/>
    </xf>
    <xf numFmtId="165" fontId="4" fillId="0" borderId="15" xfId="1" applyNumberFormat="1" applyFont="1" applyBorder="1" applyAlignment="1" applyProtection="1">
      <alignment horizontal="center"/>
    </xf>
    <xf numFmtId="165" fontId="4" fillId="0" borderId="26" xfId="1" applyNumberFormat="1" applyFont="1" applyBorder="1" applyAlignment="1" applyProtection="1">
      <alignment horizontal="center"/>
    </xf>
    <xf numFmtId="165" fontId="4" fillId="0" borderId="11" xfId="1" applyNumberFormat="1" applyFont="1" applyBorder="1" applyAlignment="1" applyProtection="1">
      <alignment horizontal="center"/>
    </xf>
    <xf numFmtId="165" fontId="4" fillId="0" borderId="27" xfId="1" applyNumberFormat="1" applyFont="1" applyBorder="1" applyAlignment="1" applyProtection="1">
      <alignment horizontal="center"/>
    </xf>
    <xf numFmtId="0" fontId="21" fillId="4" borderId="22" xfId="0" applyFont="1" applyFill="1" applyBorder="1" applyAlignment="1" applyProtection="1">
      <alignment horizontal="center" vertical="center" wrapText="1"/>
    </xf>
    <xf numFmtId="4" fontId="22" fillId="4" borderId="22" xfId="0" applyNumberFormat="1" applyFont="1" applyFill="1" applyBorder="1" applyAlignment="1" applyProtection="1">
      <alignment horizontal="center"/>
    </xf>
    <xf numFmtId="4" fontId="22" fillId="4" borderId="36" xfId="0" applyNumberFormat="1" applyFont="1" applyFill="1" applyBorder="1" applyAlignment="1" applyProtection="1">
      <alignment horizontal="center"/>
    </xf>
    <xf numFmtId="4" fontId="22" fillId="4" borderId="34" xfId="0" applyNumberFormat="1" applyFont="1" applyFill="1" applyBorder="1" applyAlignment="1" applyProtection="1">
      <alignment horizontal="center"/>
    </xf>
    <xf numFmtId="4" fontId="22" fillId="4" borderId="37" xfId="0" applyNumberFormat="1" applyFont="1" applyFill="1" applyBorder="1" applyAlignment="1" applyProtection="1">
      <alignment horizontal="center"/>
    </xf>
    <xf numFmtId="4" fontId="22" fillId="4" borderId="38" xfId="0" applyNumberFormat="1" applyFont="1" applyFill="1" applyBorder="1" applyAlignment="1" applyProtection="1">
      <alignment horizontal="center"/>
    </xf>
    <xf numFmtId="4" fontId="22" fillId="4" borderId="12" xfId="0" applyNumberFormat="1" applyFont="1" applyFill="1" applyBorder="1" applyAlignment="1" applyProtection="1">
      <alignment horizontal="center"/>
    </xf>
    <xf numFmtId="4" fontId="22" fillId="4" borderId="4" xfId="0" applyNumberFormat="1" applyFont="1" applyFill="1" applyBorder="1" applyAlignment="1" applyProtection="1">
      <alignment horizontal="center"/>
    </xf>
    <xf numFmtId="4" fontId="22" fillId="4" borderId="8" xfId="0" applyNumberFormat="1" applyFont="1" applyFill="1" applyBorder="1" applyAlignment="1" applyProtection="1">
      <alignment horizontal="center"/>
    </xf>
    <xf numFmtId="4" fontId="22" fillId="4" borderId="35" xfId="0" applyNumberFormat="1" applyFont="1" applyFill="1" applyBorder="1" applyAlignment="1" applyProtection="1">
      <alignment horizontal="center"/>
    </xf>
    <xf numFmtId="4" fontId="22" fillId="4" borderId="14" xfId="0" applyNumberFormat="1" applyFont="1" applyFill="1" applyBorder="1" applyAlignment="1" applyProtection="1">
      <alignment horizontal="center"/>
    </xf>
    <xf numFmtId="4" fontId="22" fillId="4" borderId="28" xfId="0" applyNumberFormat="1" applyFont="1" applyFill="1" applyBorder="1" applyAlignment="1" applyProtection="1">
      <alignment horizontal="center"/>
    </xf>
    <xf numFmtId="0" fontId="20" fillId="4" borderId="6" xfId="0" applyFont="1" applyFill="1" applyBorder="1" applyAlignment="1" applyProtection="1">
      <alignment horizontal="center" vertical="center" wrapText="1"/>
    </xf>
    <xf numFmtId="0" fontId="20" fillId="4" borderId="7" xfId="0" applyFont="1" applyFill="1" applyBorder="1" applyAlignment="1" applyProtection="1">
      <alignment horizontal="center" vertical="center" wrapText="1"/>
    </xf>
    <xf numFmtId="4" fontId="4" fillId="0" borderId="31" xfId="1" applyNumberFormat="1" applyFont="1" applyBorder="1" applyAlignment="1" applyProtection="1">
      <alignment horizontal="center"/>
    </xf>
    <xf numFmtId="165" fontId="10" fillId="4" borderId="5" xfId="0" applyNumberFormat="1" applyFont="1" applyFill="1" applyBorder="1" applyAlignment="1" applyProtection="1">
      <alignment vertical="center"/>
    </xf>
    <xf numFmtId="4" fontId="4" fillId="0" borderId="4" xfId="1" applyNumberFormat="1" applyFont="1" applyBorder="1" applyAlignment="1" applyProtection="1">
      <alignment horizontal="center"/>
    </xf>
    <xf numFmtId="4" fontId="4" fillId="0" borderId="28" xfId="1" applyNumberFormat="1" applyFont="1" applyBorder="1" applyAlignment="1" applyProtection="1">
      <alignment horizontal="center"/>
    </xf>
    <xf numFmtId="4" fontId="4" fillId="0" borderId="14" xfId="1" applyNumberFormat="1" applyFont="1" applyBorder="1" applyAlignment="1" applyProtection="1">
      <alignment horizontal="center"/>
    </xf>
    <xf numFmtId="165" fontId="10" fillId="4" borderId="6" xfId="0" applyNumberFormat="1" applyFont="1" applyFill="1" applyBorder="1" applyAlignment="1" applyProtection="1">
      <alignment horizontal="center" vertical="center"/>
    </xf>
    <xf numFmtId="165" fontId="4" fillId="4" borderId="4" xfId="0" applyNumberFormat="1" applyFont="1" applyFill="1" applyBorder="1" applyAlignment="1" applyProtection="1">
      <alignment horizontal="center"/>
    </xf>
    <xf numFmtId="165" fontId="4" fillId="4" borderId="10" xfId="0" applyNumberFormat="1" applyFont="1" applyFill="1" applyBorder="1" applyAlignment="1" applyProtection="1">
      <alignment horizontal="center"/>
    </xf>
    <xf numFmtId="165" fontId="4" fillId="4" borderId="9" xfId="0" applyNumberFormat="1" applyFont="1" applyFill="1" applyBorder="1" applyAlignment="1" applyProtection="1">
      <alignment horizontal="center"/>
    </xf>
    <xf numFmtId="165" fontId="10" fillId="4" borderId="7" xfId="0" applyNumberFormat="1" applyFont="1" applyFill="1" applyBorder="1" applyAlignment="1" applyProtection="1">
      <alignment horizontal="center" vertical="center"/>
    </xf>
    <xf numFmtId="4" fontId="19" fillId="4" borderId="12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4" fontId="19" fillId="4" borderId="7" xfId="0" applyNumberFormat="1" applyFont="1" applyFill="1" applyBorder="1" applyAlignment="1" applyProtection="1">
      <alignment horizontal="center" vertical="center"/>
    </xf>
    <xf numFmtId="166" fontId="10" fillId="4" borderId="21" xfId="0" applyNumberFormat="1" applyFont="1" applyFill="1" applyBorder="1" applyAlignment="1" applyProtection="1">
      <alignment horizontal="center" vertical="center"/>
    </xf>
    <xf numFmtId="4" fontId="19" fillId="2" borderId="12" xfId="0" applyNumberFormat="1" applyFont="1" applyFill="1" applyBorder="1" applyAlignment="1" applyProtection="1">
      <alignment horizontal="center" vertical="center"/>
    </xf>
    <xf numFmtId="4" fontId="19" fillId="2" borderId="20" xfId="0" applyNumberFormat="1" applyFont="1" applyFill="1" applyBorder="1" applyAlignment="1" applyProtection="1">
      <alignment horizontal="center" vertical="center"/>
    </xf>
    <xf numFmtId="165" fontId="10" fillId="4" borderId="12" xfId="0" applyNumberFormat="1" applyFont="1" applyFill="1" applyBorder="1" applyAlignment="1" applyProtection="1">
      <alignment horizontal="center" vertical="center"/>
    </xf>
    <xf numFmtId="165" fontId="10" fillId="4" borderId="14" xfId="0" applyNumberFormat="1" applyFont="1" applyFill="1" applyBorder="1" applyAlignment="1" applyProtection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4" borderId="15" xfId="0" applyFont="1" applyFill="1" applyBorder="1" applyAlignment="1" applyProtection="1">
      <alignment vertical="center"/>
    </xf>
    <xf numFmtId="0" fontId="6" fillId="4" borderId="16" xfId="0" applyFont="1" applyFill="1" applyBorder="1" applyAlignment="1" applyProtection="1">
      <alignment vertical="center"/>
    </xf>
    <xf numFmtId="0" fontId="6" fillId="3" borderId="11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4" borderId="17" xfId="0" applyFont="1" applyFill="1" applyBorder="1" applyProtection="1"/>
    <xf numFmtId="0" fontId="6" fillId="4" borderId="18" xfId="0" applyFont="1" applyFill="1" applyBorder="1" applyProtection="1"/>
    <xf numFmtId="0" fontId="2" fillId="7" borderId="11" xfId="0" applyFont="1" applyFill="1" applyBorder="1" applyAlignment="1" applyProtection="1">
      <alignment vertical="center"/>
    </xf>
    <xf numFmtId="10" fontId="14" fillId="7" borderId="0" xfId="0" applyNumberFormat="1" applyFont="1" applyFill="1" applyBorder="1" applyProtection="1"/>
    <xf numFmtId="0" fontId="2" fillId="4" borderId="11" xfId="0" applyFont="1" applyFill="1" applyBorder="1" applyAlignment="1" applyProtection="1">
      <alignment vertical="center"/>
    </xf>
    <xf numFmtId="10" fontId="14" fillId="4" borderId="0" xfId="0" applyNumberFormat="1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2" fillId="4" borderId="17" xfId="0" applyFont="1" applyFill="1" applyBorder="1" applyAlignment="1" applyProtection="1">
      <alignment vertical="center"/>
    </xf>
    <xf numFmtId="0" fontId="8" fillId="4" borderId="18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4" fillId="0" borderId="0" xfId="0" applyFont="1" applyProtection="1"/>
    <xf numFmtId="0" fontId="0" fillId="0" borderId="0" xfId="0" applyProtection="1"/>
    <xf numFmtId="0" fontId="5" fillId="0" borderId="0" xfId="0" applyFont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center"/>
    </xf>
    <xf numFmtId="165" fontId="10" fillId="4" borderId="18" xfId="0" applyNumberFormat="1" applyFont="1" applyFill="1" applyBorder="1" applyAlignment="1" applyProtection="1">
      <alignment horizontal="center" vertical="center"/>
    </xf>
    <xf numFmtId="0" fontId="25" fillId="0" borderId="0" xfId="0" applyFont="1"/>
    <xf numFmtId="0" fontId="22" fillId="0" borderId="39" xfId="0" applyFont="1" applyBorder="1" applyAlignment="1" applyProtection="1">
      <alignment horizontal="center"/>
      <protection locked="0"/>
    </xf>
    <xf numFmtId="3" fontId="22" fillId="0" borderId="4" xfId="0" applyNumberFormat="1" applyFont="1" applyBorder="1" applyAlignment="1" applyProtection="1">
      <alignment horizontal="center"/>
      <protection locked="0"/>
    </xf>
    <xf numFmtId="165" fontId="3" fillId="0" borderId="16" xfId="1" applyNumberFormat="1" applyFont="1" applyFill="1" applyBorder="1" applyAlignment="1" applyProtection="1">
      <alignment horizontal="center"/>
      <protection locked="0"/>
    </xf>
    <xf numFmtId="164" fontId="3" fillId="0" borderId="16" xfId="1" applyFont="1" applyFill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</xf>
    <xf numFmtId="165" fontId="6" fillId="0" borderId="3" xfId="1" applyNumberFormat="1" applyFont="1" applyFill="1" applyBorder="1" applyAlignment="1" applyProtection="1">
      <alignment horizontal="center" vertical="center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5" fontId="6" fillId="0" borderId="3" xfId="1" applyNumberFormat="1" applyFont="1" applyFill="1" applyBorder="1" applyAlignment="1" applyProtection="1">
      <alignment horizontal="center" vertical="center"/>
      <protection locked="0"/>
    </xf>
    <xf numFmtId="165" fontId="6" fillId="0" borderId="17" xfId="1" applyNumberFormat="1" applyFont="1" applyFill="1" applyBorder="1" applyAlignment="1" applyProtection="1">
      <alignment horizontal="center" vertical="center"/>
      <protection locked="0"/>
    </xf>
    <xf numFmtId="165" fontId="6" fillId="0" borderId="20" xfId="1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165" fontId="15" fillId="0" borderId="1" xfId="1" applyNumberFormat="1" applyFont="1" applyFill="1" applyBorder="1" applyAlignment="1" applyProtection="1">
      <alignment horizontal="center" vertical="center"/>
    </xf>
    <xf numFmtId="164" fontId="15" fillId="0" borderId="3" xfId="1" applyFont="1" applyFill="1" applyBorder="1" applyAlignment="1" applyProtection="1">
      <alignment horizontal="center" vertical="center"/>
    </xf>
    <xf numFmtId="165" fontId="5" fillId="0" borderId="0" xfId="0" applyNumberFormat="1" applyFont="1" applyFill="1" applyAlignment="1" applyProtection="1">
      <alignment horizontal="center" vertical="center"/>
    </xf>
    <xf numFmtId="165" fontId="6" fillId="0" borderId="1" xfId="1" applyNumberFormat="1" applyFont="1" applyBorder="1" applyAlignment="1" applyProtection="1">
      <alignment horizontal="center" vertical="center"/>
    </xf>
    <xf numFmtId="165" fontId="6" fillId="0" borderId="3" xfId="1" applyNumberFormat="1" applyFont="1" applyBorder="1" applyAlignment="1" applyProtection="1">
      <alignment horizontal="center" vertical="center"/>
    </xf>
    <xf numFmtId="165" fontId="6" fillId="3" borderId="1" xfId="1" applyNumberFormat="1" applyFont="1" applyFill="1" applyBorder="1" applyAlignment="1" applyProtection="1">
      <alignment horizontal="center" vertical="center"/>
    </xf>
    <xf numFmtId="165" fontId="6" fillId="3" borderId="3" xfId="1" applyNumberFormat="1" applyFont="1" applyFill="1" applyBorder="1" applyAlignment="1" applyProtection="1">
      <alignment horizontal="center" vertical="center"/>
    </xf>
    <xf numFmtId="165" fontId="6" fillId="0" borderId="17" xfId="1" applyNumberFormat="1" applyFont="1" applyBorder="1" applyAlignment="1" applyProtection="1">
      <alignment horizontal="center"/>
    </xf>
    <xf numFmtId="165" fontId="6" fillId="0" borderId="20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center" wrapText="1"/>
      <protection locked="0"/>
    </xf>
    <xf numFmtId="165" fontId="6" fillId="0" borderId="3" xfId="1" applyNumberFormat="1" applyFont="1" applyBorder="1" applyAlignment="1" applyProtection="1">
      <alignment horizont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165" formatCode="[$$-2C0A]\ #,##0.00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[$$-2C0A]\ 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6" formatCode="&quot;$&quot;\ 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4" formatCode="_ * #,##0.00_ ;_ * \-#,##0.00_ ;_ * &quot;-&quot;??_ ;_ @_ 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bottom style="medium">
          <color auto="1"/>
        </bottom>
      </border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B18:R29" headerRowCount="0" totalsRowShown="0" headerRowDxfId="36" dataDxfId="35" tableBorderDxfId="34">
  <tableColumns count="17">
    <tableColumn id="1" name="1" headerRowDxfId="33" dataDxfId="32" headerRowCellStyle="Millares" dataCellStyle="Millares"/>
    <tableColumn id="2" name="ELENCO" headerRowDxfId="31" dataDxfId="30"/>
    <tableColumn id="3" name="22.222.222" headerRowDxfId="29" dataDxfId="28" headerRowCellStyle="Millares" dataCellStyle="Millares"/>
    <tableColumn id="4" name=" 1.000,00 " headerRowDxfId="27" dataDxfId="26" headerRowCellStyle="Millares" dataCellStyle="Millares"/>
    <tableColumn id="5" name=" -   " headerRowDxfId="25" dataDxfId="24" headerRowCellStyle="Millares" dataCellStyle="Millares">
      <calculatedColumnFormula>E18/12</calculatedColumnFormula>
    </tableColumn>
    <tableColumn id="13" name="Columna1" headerRowDxfId="23" dataDxfId="22" headerRowCellStyle="Millares" dataCellStyle="Millares"/>
    <tableColumn id="15" name="Columna3" headerRowDxfId="21" dataDxfId="20" headerRowCellStyle="Millares" dataCellStyle="Millares">
      <calculatedColumnFormula>F18+G18</calculatedColumnFormula>
    </tableColumn>
    <tableColumn id="6" name="110,00" headerRowDxfId="19" dataDxfId="18">
      <calculatedColumnFormula>Tabla13[[#This Row],[Columna3]]*0.11</calculatedColumnFormula>
    </tableColumn>
    <tableColumn id="7" name="30,00" headerRowDxfId="17" dataDxfId="16">
      <calculatedColumnFormula>Tabla13[[#This Row],[Columna3]]*0.03</calculatedColumnFormula>
    </tableColumn>
    <tableColumn id="8" name="140,00" headerRowDxfId="15" dataDxfId="14" dataCellStyle="Millares"/>
    <tableColumn id="9" name=" 860,00 " headerRowDxfId="13" dataDxfId="12" headerRowCellStyle="Millares" dataCellStyle="Millares">
      <calculatedColumnFormula>I18+J18+K18</calculatedColumnFormula>
    </tableColumn>
    <tableColumn id="17" name="Columna6" headerRowDxfId="11" dataDxfId="10" headerRowCellStyle="Millares"/>
    <tableColumn id="10" name=" 1.000,00 2" headerRowDxfId="9" dataDxfId="8" headerRowCellStyle="Millares" dataCellStyle="Millares">
      <calculatedColumnFormula>H18-L18-M18</calculatedColumnFormula>
    </tableColumn>
    <tableColumn id="18" name="Columna5" headerRowDxfId="7" dataDxfId="6" headerRowCellStyle="Millares" dataCellStyle="Millares">
      <calculatedColumnFormula>N18</calculatedColumnFormula>
    </tableColumn>
    <tableColumn id="11" name="Columna7" headerRowDxfId="5" dataDxfId="4" headerRowCellStyle="Millares">
      <calculatedColumnFormula>H18*3%</calculatedColumnFormula>
    </tableColumn>
    <tableColumn id="14" name="Columna2" headerRowDxfId="3" dataDxfId="2" headerRowCellStyle="Millares" dataCellStyle="Millares">
      <calculatedColumnFormula>H18*3%</calculatedColumnFormula>
    </tableColumn>
    <tableColumn id="12" name="$ 1.083,33" headerRowDxfId="1" dataDxfId="0" dataCellStyle="Millares">
      <calculatedColumnFormula>H18*6%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B44"/>
  <sheetViews>
    <sheetView tabSelected="1" workbookViewId="0">
      <selection activeCell="S6" sqref="S6"/>
    </sheetView>
  </sheetViews>
  <sheetFormatPr baseColWidth="10" defaultColWidth="5.28515625" defaultRowHeight="15.75" x14ac:dyDescent="0.25"/>
  <cols>
    <col min="1" max="1" width="5.28515625" style="1"/>
    <col min="2" max="2" width="3.85546875" style="1" customWidth="1"/>
    <col min="3" max="3" width="37.7109375" style="1" customWidth="1"/>
    <col min="4" max="4" width="15.7109375" style="1" customWidth="1"/>
    <col min="5" max="5" width="18.140625" style="1" customWidth="1"/>
    <col min="6" max="6" width="15.5703125" style="1" customWidth="1"/>
    <col min="7" max="7" width="17.28515625" style="1" customWidth="1"/>
    <col min="8" max="8" width="17" style="1" customWidth="1"/>
    <col min="9" max="9" width="14.42578125" style="1" customWidth="1"/>
    <col min="10" max="10" width="14.5703125" style="1" customWidth="1"/>
    <col min="11" max="12" width="14.85546875" style="1" customWidth="1"/>
    <col min="13" max="13" width="16.140625" style="1" customWidth="1"/>
    <col min="14" max="16" width="17" style="1" customWidth="1"/>
    <col min="17" max="17" width="15.140625" style="1" customWidth="1"/>
    <col min="18" max="18" width="15.5703125" style="1" customWidth="1"/>
    <col min="19" max="20" width="19" style="1" customWidth="1"/>
    <col min="21" max="21" width="18.5703125" style="1" customWidth="1"/>
    <col min="22" max="264" width="5.28515625" style="1"/>
    <col min="265" max="265" width="34.7109375" style="1" customWidth="1"/>
    <col min="266" max="266" width="13.7109375" style="1" customWidth="1"/>
    <col min="267" max="267" width="17.140625" style="1" customWidth="1"/>
    <col min="268" max="268" width="19.42578125" style="1" customWidth="1"/>
    <col min="269" max="269" width="19.7109375" style="1" customWidth="1"/>
    <col min="270" max="270" width="19" style="1" customWidth="1"/>
    <col min="271" max="271" width="18.7109375" style="1" customWidth="1"/>
    <col min="272" max="272" width="19" style="1" customWidth="1"/>
    <col min="273" max="273" width="15.5703125" style="1" customWidth="1"/>
    <col min="274" max="274" width="15.28515625" style="1" customWidth="1"/>
    <col min="275" max="275" width="15" style="1" customWidth="1"/>
    <col min="276" max="520" width="5.28515625" style="1"/>
    <col min="521" max="521" width="34.7109375" style="1" customWidth="1"/>
    <col min="522" max="522" width="13.7109375" style="1" customWidth="1"/>
    <col min="523" max="523" width="17.140625" style="1" customWidth="1"/>
    <col min="524" max="524" width="19.42578125" style="1" customWidth="1"/>
    <col min="525" max="525" width="19.7109375" style="1" customWidth="1"/>
    <col min="526" max="526" width="19" style="1" customWidth="1"/>
    <col min="527" max="527" width="18.7109375" style="1" customWidth="1"/>
    <col min="528" max="528" width="19" style="1" customWidth="1"/>
    <col min="529" max="529" width="15.5703125" style="1" customWidth="1"/>
    <col min="530" max="530" width="15.28515625" style="1" customWidth="1"/>
    <col min="531" max="531" width="15" style="1" customWidth="1"/>
    <col min="532" max="776" width="5.28515625" style="1"/>
    <col min="777" max="777" width="34.7109375" style="1" customWidth="1"/>
    <col min="778" max="778" width="13.7109375" style="1" customWidth="1"/>
    <col min="779" max="779" width="17.140625" style="1" customWidth="1"/>
    <col min="780" max="780" width="19.42578125" style="1" customWidth="1"/>
    <col min="781" max="781" width="19.7109375" style="1" customWidth="1"/>
    <col min="782" max="782" width="19" style="1" customWidth="1"/>
    <col min="783" max="783" width="18.7109375" style="1" customWidth="1"/>
    <col min="784" max="784" width="19" style="1" customWidth="1"/>
    <col min="785" max="785" width="15.5703125" style="1" customWidth="1"/>
    <col min="786" max="786" width="15.28515625" style="1" customWidth="1"/>
    <col min="787" max="787" width="15" style="1" customWidth="1"/>
    <col min="788" max="1032" width="5.28515625" style="1"/>
    <col min="1033" max="1033" width="34.7109375" style="1" customWidth="1"/>
    <col min="1034" max="1034" width="13.7109375" style="1" customWidth="1"/>
    <col min="1035" max="1035" width="17.140625" style="1" customWidth="1"/>
    <col min="1036" max="1036" width="19.42578125" style="1" customWidth="1"/>
    <col min="1037" max="1037" width="19.7109375" style="1" customWidth="1"/>
    <col min="1038" max="1038" width="19" style="1" customWidth="1"/>
    <col min="1039" max="1039" width="18.7109375" style="1" customWidth="1"/>
    <col min="1040" max="1040" width="19" style="1" customWidth="1"/>
    <col min="1041" max="1041" width="15.5703125" style="1" customWidth="1"/>
    <col min="1042" max="1042" width="15.28515625" style="1" customWidth="1"/>
    <col min="1043" max="1043" width="15" style="1" customWidth="1"/>
    <col min="1044" max="1288" width="5.28515625" style="1"/>
    <col min="1289" max="1289" width="34.7109375" style="1" customWidth="1"/>
    <col min="1290" max="1290" width="13.7109375" style="1" customWidth="1"/>
    <col min="1291" max="1291" width="17.140625" style="1" customWidth="1"/>
    <col min="1292" max="1292" width="19.42578125" style="1" customWidth="1"/>
    <col min="1293" max="1293" width="19.7109375" style="1" customWidth="1"/>
    <col min="1294" max="1294" width="19" style="1" customWidth="1"/>
    <col min="1295" max="1295" width="18.7109375" style="1" customWidth="1"/>
    <col min="1296" max="1296" width="19" style="1" customWidth="1"/>
    <col min="1297" max="1297" width="15.5703125" style="1" customWidth="1"/>
    <col min="1298" max="1298" width="15.28515625" style="1" customWidth="1"/>
    <col min="1299" max="1299" width="15" style="1" customWidth="1"/>
    <col min="1300" max="1544" width="5.28515625" style="1"/>
    <col min="1545" max="1545" width="34.7109375" style="1" customWidth="1"/>
    <col min="1546" max="1546" width="13.7109375" style="1" customWidth="1"/>
    <col min="1547" max="1547" width="17.140625" style="1" customWidth="1"/>
    <col min="1548" max="1548" width="19.42578125" style="1" customWidth="1"/>
    <col min="1549" max="1549" width="19.7109375" style="1" customWidth="1"/>
    <col min="1550" max="1550" width="19" style="1" customWidth="1"/>
    <col min="1551" max="1551" width="18.7109375" style="1" customWidth="1"/>
    <col min="1552" max="1552" width="19" style="1" customWidth="1"/>
    <col min="1553" max="1553" width="15.5703125" style="1" customWidth="1"/>
    <col min="1554" max="1554" width="15.28515625" style="1" customWidth="1"/>
    <col min="1555" max="1555" width="15" style="1" customWidth="1"/>
    <col min="1556" max="1800" width="5.28515625" style="1"/>
    <col min="1801" max="1801" width="34.7109375" style="1" customWidth="1"/>
    <col min="1802" max="1802" width="13.7109375" style="1" customWidth="1"/>
    <col min="1803" max="1803" width="17.140625" style="1" customWidth="1"/>
    <col min="1804" max="1804" width="19.42578125" style="1" customWidth="1"/>
    <col min="1805" max="1805" width="19.7109375" style="1" customWidth="1"/>
    <col min="1806" max="1806" width="19" style="1" customWidth="1"/>
    <col min="1807" max="1807" width="18.7109375" style="1" customWidth="1"/>
    <col min="1808" max="1808" width="19" style="1" customWidth="1"/>
    <col min="1809" max="1809" width="15.5703125" style="1" customWidth="1"/>
    <col min="1810" max="1810" width="15.28515625" style="1" customWidth="1"/>
    <col min="1811" max="1811" width="15" style="1" customWidth="1"/>
    <col min="1812" max="2056" width="5.28515625" style="1"/>
    <col min="2057" max="2057" width="34.7109375" style="1" customWidth="1"/>
    <col min="2058" max="2058" width="13.7109375" style="1" customWidth="1"/>
    <col min="2059" max="2059" width="17.140625" style="1" customWidth="1"/>
    <col min="2060" max="2060" width="19.42578125" style="1" customWidth="1"/>
    <col min="2061" max="2061" width="19.7109375" style="1" customWidth="1"/>
    <col min="2062" max="2062" width="19" style="1" customWidth="1"/>
    <col min="2063" max="2063" width="18.7109375" style="1" customWidth="1"/>
    <col min="2064" max="2064" width="19" style="1" customWidth="1"/>
    <col min="2065" max="2065" width="15.5703125" style="1" customWidth="1"/>
    <col min="2066" max="2066" width="15.28515625" style="1" customWidth="1"/>
    <col min="2067" max="2067" width="15" style="1" customWidth="1"/>
    <col min="2068" max="2312" width="5.28515625" style="1"/>
    <col min="2313" max="2313" width="34.7109375" style="1" customWidth="1"/>
    <col min="2314" max="2314" width="13.7109375" style="1" customWidth="1"/>
    <col min="2315" max="2315" width="17.140625" style="1" customWidth="1"/>
    <col min="2316" max="2316" width="19.42578125" style="1" customWidth="1"/>
    <col min="2317" max="2317" width="19.7109375" style="1" customWidth="1"/>
    <col min="2318" max="2318" width="19" style="1" customWidth="1"/>
    <col min="2319" max="2319" width="18.7109375" style="1" customWidth="1"/>
    <col min="2320" max="2320" width="19" style="1" customWidth="1"/>
    <col min="2321" max="2321" width="15.5703125" style="1" customWidth="1"/>
    <col min="2322" max="2322" width="15.28515625" style="1" customWidth="1"/>
    <col min="2323" max="2323" width="15" style="1" customWidth="1"/>
    <col min="2324" max="2568" width="5.28515625" style="1"/>
    <col min="2569" max="2569" width="34.7109375" style="1" customWidth="1"/>
    <col min="2570" max="2570" width="13.7109375" style="1" customWidth="1"/>
    <col min="2571" max="2571" width="17.140625" style="1" customWidth="1"/>
    <col min="2572" max="2572" width="19.42578125" style="1" customWidth="1"/>
    <col min="2573" max="2573" width="19.7109375" style="1" customWidth="1"/>
    <col min="2574" max="2574" width="19" style="1" customWidth="1"/>
    <col min="2575" max="2575" width="18.7109375" style="1" customWidth="1"/>
    <col min="2576" max="2576" width="19" style="1" customWidth="1"/>
    <col min="2577" max="2577" width="15.5703125" style="1" customWidth="1"/>
    <col min="2578" max="2578" width="15.28515625" style="1" customWidth="1"/>
    <col min="2579" max="2579" width="15" style="1" customWidth="1"/>
    <col min="2580" max="2824" width="5.28515625" style="1"/>
    <col min="2825" max="2825" width="34.7109375" style="1" customWidth="1"/>
    <col min="2826" max="2826" width="13.7109375" style="1" customWidth="1"/>
    <col min="2827" max="2827" width="17.140625" style="1" customWidth="1"/>
    <col min="2828" max="2828" width="19.42578125" style="1" customWidth="1"/>
    <col min="2829" max="2829" width="19.7109375" style="1" customWidth="1"/>
    <col min="2830" max="2830" width="19" style="1" customWidth="1"/>
    <col min="2831" max="2831" width="18.7109375" style="1" customWidth="1"/>
    <col min="2832" max="2832" width="19" style="1" customWidth="1"/>
    <col min="2833" max="2833" width="15.5703125" style="1" customWidth="1"/>
    <col min="2834" max="2834" width="15.28515625" style="1" customWidth="1"/>
    <col min="2835" max="2835" width="15" style="1" customWidth="1"/>
    <col min="2836" max="3080" width="5.28515625" style="1"/>
    <col min="3081" max="3081" width="34.7109375" style="1" customWidth="1"/>
    <col min="3082" max="3082" width="13.7109375" style="1" customWidth="1"/>
    <col min="3083" max="3083" width="17.140625" style="1" customWidth="1"/>
    <col min="3084" max="3084" width="19.42578125" style="1" customWidth="1"/>
    <col min="3085" max="3085" width="19.7109375" style="1" customWidth="1"/>
    <col min="3086" max="3086" width="19" style="1" customWidth="1"/>
    <col min="3087" max="3087" width="18.7109375" style="1" customWidth="1"/>
    <col min="3088" max="3088" width="19" style="1" customWidth="1"/>
    <col min="3089" max="3089" width="15.5703125" style="1" customWidth="1"/>
    <col min="3090" max="3090" width="15.28515625" style="1" customWidth="1"/>
    <col min="3091" max="3091" width="15" style="1" customWidth="1"/>
    <col min="3092" max="3336" width="5.28515625" style="1"/>
    <col min="3337" max="3337" width="34.7109375" style="1" customWidth="1"/>
    <col min="3338" max="3338" width="13.7109375" style="1" customWidth="1"/>
    <col min="3339" max="3339" width="17.140625" style="1" customWidth="1"/>
    <col min="3340" max="3340" width="19.42578125" style="1" customWidth="1"/>
    <col min="3341" max="3341" width="19.7109375" style="1" customWidth="1"/>
    <col min="3342" max="3342" width="19" style="1" customWidth="1"/>
    <col min="3343" max="3343" width="18.7109375" style="1" customWidth="1"/>
    <col min="3344" max="3344" width="19" style="1" customWidth="1"/>
    <col min="3345" max="3345" width="15.5703125" style="1" customWidth="1"/>
    <col min="3346" max="3346" width="15.28515625" style="1" customWidth="1"/>
    <col min="3347" max="3347" width="15" style="1" customWidth="1"/>
    <col min="3348" max="3592" width="5.28515625" style="1"/>
    <col min="3593" max="3593" width="34.7109375" style="1" customWidth="1"/>
    <col min="3594" max="3594" width="13.7109375" style="1" customWidth="1"/>
    <col min="3595" max="3595" width="17.140625" style="1" customWidth="1"/>
    <col min="3596" max="3596" width="19.42578125" style="1" customWidth="1"/>
    <col min="3597" max="3597" width="19.7109375" style="1" customWidth="1"/>
    <col min="3598" max="3598" width="19" style="1" customWidth="1"/>
    <col min="3599" max="3599" width="18.7109375" style="1" customWidth="1"/>
    <col min="3600" max="3600" width="19" style="1" customWidth="1"/>
    <col min="3601" max="3601" width="15.5703125" style="1" customWidth="1"/>
    <col min="3602" max="3602" width="15.28515625" style="1" customWidth="1"/>
    <col min="3603" max="3603" width="15" style="1" customWidth="1"/>
    <col min="3604" max="3848" width="5.28515625" style="1"/>
    <col min="3849" max="3849" width="34.7109375" style="1" customWidth="1"/>
    <col min="3850" max="3850" width="13.7109375" style="1" customWidth="1"/>
    <col min="3851" max="3851" width="17.140625" style="1" customWidth="1"/>
    <col min="3852" max="3852" width="19.42578125" style="1" customWidth="1"/>
    <col min="3853" max="3853" width="19.7109375" style="1" customWidth="1"/>
    <col min="3854" max="3854" width="19" style="1" customWidth="1"/>
    <col min="3855" max="3855" width="18.7109375" style="1" customWidth="1"/>
    <col min="3856" max="3856" width="19" style="1" customWidth="1"/>
    <col min="3857" max="3857" width="15.5703125" style="1" customWidth="1"/>
    <col min="3858" max="3858" width="15.28515625" style="1" customWidth="1"/>
    <col min="3859" max="3859" width="15" style="1" customWidth="1"/>
    <col min="3860" max="4104" width="5.28515625" style="1"/>
    <col min="4105" max="4105" width="34.7109375" style="1" customWidth="1"/>
    <col min="4106" max="4106" width="13.7109375" style="1" customWidth="1"/>
    <col min="4107" max="4107" width="17.140625" style="1" customWidth="1"/>
    <col min="4108" max="4108" width="19.42578125" style="1" customWidth="1"/>
    <col min="4109" max="4109" width="19.7109375" style="1" customWidth="1"/>
    <col min="4110" max="4110" width="19" style="1" customWidth="1"/>
    <col min="4111" max="4111" width="18.7109375" style="1" customWidth="1"/>
    <col min="4112" max="4112" width="19" style="1" customWidth="1"/>
    <col min="4113" max="4113" width="15.5703125" style="1" customWidth="1"/>
    <col min="4114" max="4114" width="15.28515625" style="1" customWidth="1"/>
    <col min="4115" max="4115" width="15" style="1" customWidth="1"/>
    <col min="4116" max="4360" width="5.28515625" style="1"/>
    <col min="4361" max="4361" width="34.7109375" style="1" customWidth="1"/>
    <col min="4362" max="4362" width="13.7109375" style="1" customWidth="1"/>
    <col min="4363" max="4363" width="17.140625" style="1" customWidth="1"/>
    <col min="4364" max="4364" width="19.42578125" style="1" customWidth="1"/>
    <col min="4365" max="4365" width="19.7109375" style="1" customWidth="1"/>
    <col min="4366" max="4366" width="19" style="1" customWidth="1"/>
    <col min="4367" max="4367" width="18.7109375" style="1" customWidth="1"/>
    <col min="4368" max="4368" width="19" style="1" customWidth="1"/>
    <col min="4369" max="4369" width="15.5703125" style="1" customWidth="1"/>
    <col min="4370" max="4370" width="15.28515625" style="1" customWidth="1"/>
    <col min="4371" max="4371" width="15" style="1" customWidth="1"/>
    <col min="4372" max="4616" width="5.28515625" style="1"/>
    <col min="4617" max="4617" width="34.7109375" style="1" customWidth="1"/>
    <col min="4618" max="4618" width="13.7109375" style="1" customWidth="1"/>
    <col min="4619" max="4619" width="17.140625" style="1" customWidth="1"/>
    <col min="4620" max="4620" width="19.42578125" style="1" customWidth="1"/>
    <col min="4621" max="4621" width="19.7109375" style="1" customWidth="1"/>
    <col min="4622" max="4622" width="19" style="1" customWidth="1"/>
    <col min="4623" max="4623" width="18.7109375" style="1" customWidth="1"/>
    <col min="4624" max="4624" width="19" style="1" customWidth="1"/>
    <col min="4625" max="4625" width="15.5703125" style="1" customWidth="1"/>
    <col min="4626" max="4626" width="15.28515625" style="1" customWidth="1"/>
    <col min="4627" max="4627" width="15" style="1" customWidth="1"/>
    <col min="4628" max="4872" width="5.28515625" style="1"/>
    <col min="4873" max="4873" width="34.7109375" style="1" customWidth="1"/>
    <col min="4874" max="4874" width="13.7109375" style="1" customWidth="1"/>
    <col min="4875" max="4875" width="17.140625" style="1" customWidth="1"/>
    <col min="4876" max="4876" width="19.42578125" style="1" customWidth="1"/>
    <col min="4877" max="4877" width="19.7109375" style="1" customWidth="1"/>
    <col min="4878" max="4878" width="19" style="1" customWidth="1"/>
    <col min="4879" max="4879" width="18.7109375" style="1" customWidth="1"/>
    <col min="4880" max="4880" width="19" style="1" customWidth="1"/>
    <col min="4881" max="4881" width="15.5703125" style="1" customWidth="1"/>
    <col min="4882" max="4882" width="15.28515625" style="1" customWidth="1"/>
    <col min="4883" max="4883" width="15" style="1" customWidth="1"/>
    <col min="4884" max="5128" width="5.28515625" style="1"/>
    <col min="5129" max="5129" width="34.7109375" style="1" customWidth="1"/>
    <col min="5130" max="5130" width="13.7109375" style="1" customWidth="1"/>
    <col min="5131" max="5131" width="17.140625" style="1" customWidth="1"/>
    <col min="5132" max="5132" width="19.42578125" style="1" customWidth="1"/>
    <col min="5133" max="5133" width="19.7109375" style="1" customWidth="1"/>
    <col min="5134" max="5134" width="19" style="1" customWidth="1"/>
    <col min="5135" max="5135" width="18.7109375" style="1" customWidth="1"/>
    <col min="5136" max="5136" width="19" style="1" customWidth="1"/>
    <col min="5137" max="5137" width="15.5703125" style="1" customWidth="1"/>
    <col min="5138" max="5138" width="15.28515625" style="1" customWidth="1"/>
    <col min="5139" max="5139" width="15" style="1" customWidth="1"/>
    <col min="5140" max="5384" width="5.28515625" style="1"/>
    <col min="5385" max="5385" width="34.7109375" style="1" customWidth="1"/>
    <col min="5386" max="5386" width="13.7109375" style="1" customWidth="1"/>
    <col min="5387" max="5387" width="17.140625" style="1" customWidth="1"/>
    <col min="5388" max="5388" width="19.42578125" style="1" customWidth="1"/>
    <col min="5389" max="5389" width="19.7109375" style="1" customWidth="1"/>
    <col min="5390" max="5390" width="19" style="1" customWidth="1"/>
    <col min="5391" max="5391" width="18.7109375" style="1" customWidth="1"/>
    <col min="5392" max="5392" width="19" style="1" customWidth="1"/>
    <col min="5393" max="5393" width="15.5703125" style="1" customWidth="1"/>
    <col min="5394" max="5394" width="15.28515625" style="1" customWidth="1"/>
    <col min="5395" max="5395" width="15" style="1" customWidth="1"/>
    <col min="5396" max="5640" width="5.28515625" style="1"/>
    <col min="5641" max="5641" width="34.7109375" style="1" customWidth="1"/>
    <col min="5642" max="5642" width="13.7109375" style="1" customWidth="1"/>
    <col min="5643" max="5643" width="17.140625" style="1" customWidth="1"/>
    <col min="5644" max="5644" width="19.42578125" style="1" customWidth="1"/>
    <col min="5645" max="5645" width="19.7109375" style="1" customWidth="1"/>
    <col min="5646" max="5646" width="19" style="1" customWidth="1"/>
    <col min="5647" max="5647" width="18.7109375" style="1" customWidth="1"/>
    <col min="5648" max="5648" width="19" style="1" customWidth="1"/>
    <col min="5649" max="5649" width="15.5703125" style="1" customWidth="1"/>
    <col min="5650" max="5650" width="15.28515625" style="1" customWidth="1"/>
    <col min="5651" max="5651" width="15" style="1" customWidth="1"/>
    <col min="5652" max="5896" width="5.28515625" style="1"/>
    <col min="5897" max="5897" width="34.7109375" style="1" customWidth="1"/>
    <col min="5898" max="5898" width="13.7109375" style="1" customWidth="1"/>
    <col min="5899" max="5899" width="17.140625" style="1" customWidth="1"/>
    <col min="5900" max="5900" width="19.42578125" style="1" customWidth="1"/>
    <col min="5901" max="5901" width="19.7109375" style="1" customWidth="1"/>
    <col min="5902" max="5902" width="19" style="1" customWidth="1"/>
    <col min="5903" max="5903" width="18.7109375" style="1" customWidth="1"/>
    <col min="5904" max="5904" width="19" style="1" customWidth="1"/>
    <col min="5905" max="5905" width="15.5703125" style="1" customWidth="1"/>
    <col min="5906" max="5906" width="15.28515625" style="1" customWidth="1"/>
    <col min="5907" max="5907" width="15" style="1" customWidth="1"/>
    <col min="5908" max="6152" width="5.28515625" style="1"/>
    <col min="6153" max="6153" width="34.7109375" style="1" customWidth="1"/>
    <col min="6154" max="6154" width="13.7109375" style="1" customWidth="1"/>
    <col min="6155" max="6155" width="17.140625" style="1" customWidth="1"/>
    <col min="6156" max="6156" width="19.42578125" style="1" customWidth="1"/>
    <col min="6157" max="6157" width="19.7109375" style="1" customWidth="1"/>
    <col min="6158" max="6158" width="19" style="1" customWidth="1"/>
    <col min="6159" max="6159" width="18.7109375" style="1" customWidth="1"/>
    <col min="6160" max="6160" width="19" style="1" customWidth="1"/>
    <col min="6161" max="6161" width="15.5703125" style="1" customWidth="1"/>
    <col min="6162" max="6162" width="15.28515625" style="1" customWidth="1"/>
    <col min="6163" max="6163" width="15" style="1" customWidth="1"/>
    <col min="6164" max="6408" width="5.28515625" style="1"/>
    <col min="6409" max="6409" width="34.7109375" style="1" customWidth="1"/>
    <col min="6410" max="6410" width="13.7109375" style="1" customWidth="1"/>
    <col min="6411" max="6411" width="17.140625" style="1" customWidth="1"/>
    <col min="6412" max="6412" width="19.42578125" style="1" customWidth="1"/>
    <col min="6413" max="6413" width="19.7109375" style="1" customWidth="1"/>
    <col min="6414" max="6414" width="19" style="1" customWidth="1"/>
    <col min="6415" max="6415" width="18.7109375" style="1" customWidth="1"/>
    <col min="6416" max="6416" width="19" style="1" customWidth="1"/>
    <col min="6417" max="6417" width="15.5703125" style="1" customWidth="1"/>
    <col min="6418" max="6418" width="15.28515625" style="1" customWidth="1"/>
    <col min="6419" max="6419" width="15" style="1" customWidth="1"/>
    <col min="6420" max="6664" width="5.28515625" style="1"/>
    <col min="6665" max="6665" width="34.7109375" style="1" customWidth="1"/>
    <col min="6666" max="6666" width="13.7109375" style="1" customWidth="1"/>
    <col min="6667" max="6667" width="17.140625" style="1" customWidth="1"/>
    <col min="6668" max="6668" width="19.42578125" style="1" customWidth="1"/>
    <col min="6669" max="6669" width="19.7109375" style="1" customWidth="1"/>
    <col min="6670" max="6670" width="19" style="1" customWidth="1"/>
    <col min="6671" max="6671" width="18.7109375" style="1" customWidth="1"/>
    <col min="6672" max="6672" width="19" style="1" customWidth="1"/>
    <col min="6673" max="6673" width="15.5703125" style="1" customWidth="1"/>
    <col min="6674" max="6674" width="15.28515625" style="1" customWidth="1"/>
    <col min="6675" max="6675" width="15" style="1" customWidth="1"/>
    <col min="6676" max="6920" width="5.28515625" style="1"/>
    <col min="6921" max="6921" width="34.7109375" style="1" customWidth="1"/>
    <col min="6922" max="6922" width="13.7109375" style="1" customWidth="1"/>
    <col min="6923" max="6923" width="17.140625" style="1" customWidth="1"/>
    <col min="6924" max="6924" width="19.42578125" style="1" customWidth="1"/>
    <col min="6925" max="6925" width="19.7109375" style="1" customWidth="1"/>
    <col min="6926" max="6926" width="19" style="1" customWidth="1"/>
    <col min="6927" max="6927" width="18.7109375" style="1" customWidth="1"/>
    <col min="6928" max="6928" width="19" style="1" customWidth="1"/>
    <col min="6929" max="6929" width="15.5703125" style="1" customWidth="1"/>
    <col min="6930" max="6930" width="15.28515625" style="1" customWidth="1"/>
    <col min="6931" max="6931" width="15" style="1" customWidth="1"/>
    <col min="6932" max="7176" width="5.28515625" style="1"/>
    <col min="7177" max="7177" width="34.7109375" style="1" customWidth="1"/>
    <col min="7178" max="7178" width="13.7109375" style="1" customWidth="1"/>
    <col min="7179" max="7179" width="17.140625" style="1" customWidth="1"/>
    <col min="7180" max="7180" width="19.42578125" style="1" customWidth="1"/>
    <col min="7181" max="7181" width="19.7109375" style="1" customWidth="1"/>
    <col min="7182" max="7182" width="19" style="1" customWidth="1"/>
    <col min="7183" max="7183" width="18.7109375" style="1" customWidth="1"/>
    <col min="7184" max="7184" width="19" style="1" customWidth="1"/>
    <col min="7185" max="7185" width="15.5703125" style="1" customWidth="1"/>
    <col min="7186" max="7186" width="15.28515625" style="1" customWidth="1"/>
    <col min="7187" max="7187" width="15" style="1" customWidth="1"/>
    <col min="7188" max="7432" width="5.28515625" style="1"/>
    <col min="7433" max="7433" width="34.7109375" style="1" customWidth="1"/>
    <col min="7434" max="7434" width="13.7109375" style="1" customWidth="1"/>
    <col min="7435" max="7435" width="17.140625" style="1" customWidth="1"/>
    <col min="7436" max="7436" width="19.42578125" style="1" customWidth="1"/>
    <col min="7437" max="7437" width="19.7109375" style="1" customWidth="1"/>
    <col min="7438" max="7438" width="19" style="1" customWidth="1"/>
    <col min="7439" max="7439" width="18.7109375" style="1" customWidth="1"/>
    <col min="7440" max="7440" width="19" style="1" customWidth="1"/>
    <col min="7441" max="7441" width="15.5703125" style="1" customWidth="1"/>
    <col min="7442" max="7442" width="15.28515625" style="1" customWidth="1"/>
    <col min="7443" max="7443" width="15" style="1" customWidth="1"/>
    <col min="7444" max="7688" width="5.28515625" style="1"/>
    <col min="7689" max="7689" width="34.7109375" style="1" customWidth="1"/>
    <col min="7690" max="7690" width="13.7109375" style="1" customWidth="1"/>
    <col min="7691" max="7691" width="17.140625" style="1" customWidth="1"/>
    <col min="7692" max="7692" width="19.42578125" style="1" customWidth="1"/>
    <col min="7693" max="7693" width="19.7109375" style="1" customWidth="1"/>
    <col min="7694" max="7694" width="19" style="1" customWidth="1"/>
    <col min="7695" max="7695" width="18.7109375" style="1" customWidth="1"/>
    <col min="7696" max="7696" width="19" style="1" customWidth="1"/>
    <col min="7697" max="7697" width="15.5703125" style="1" customWidth="1"/>
    <col min="7698" max="7698" width="15.28515625" style="1" customWidth="1"/>
    <col min="7699" max="7699" width="15" style="1" customWidth="1"/>
    <col min="7700" max="7944" width="5.28515625" style="1"/>
    <col min="7945" max="7945" width="34.7109375" style="1" customWidth="1"/>
    <col min="7946" max="7946" width="13.7109375" style="1" customWidth="1"/>
    <col min="7947" max="7947" width="17.140625" style="1" customWidth="1"/>
    <col min="7948" max="7948" width="19.42578125" style="1" customWidth="1"/>
    <col min="7949" max="7949" width="19.7109375" style="1" customWidth="1"/>
    <col min="7950" max="7950" width="19" style="1" customWidth="1"/>
    <col min="7951" max="7951" width="18.7109375" style="1" customWidth="1"/>
    <col min="7952" max="7952" width="19" style="1" customWidth="1"/>
    <col min="7953" max="7953" width="15.5703125" style="1" customWidth="1"/>
    <col min="7954" max="7954" width="15.28515625" style="1" customWidth="1"/>
    <col min="7955" max="7955" width="15" style="1" customWidth="1"/>
    <col min="7956" max="8200" width="5.28515625" style="1"/>
    <col min="8201" max="8201" width="34.7109375" style="1" customWidth="1"/>
    <col min="8202" max="8202" width="13.7109375" style="1" customWidth="1"/>
    <col min="8203" max="8203" width="17.140625" style="1" customWidth="1"/>
    <col min="8204" max="8204" width="19.42578125" style="1" customWidth="1"/>
    <col min="8205" max="8205" width="19.7109375" style="1" customWidth="1"/>
    <col min="8206" max="8206" width="19" style="1" customWidth="1"/>
    <col min="8207" max="8207" width="18.7109375" style="1" customWidth="1"/>
    <col min="8208" max="8208" width="19" style="1" customWidth="1"/>
    <col min="8209" max="8209" width="15.5703125" style="1" customWidth="1"/>
    <col min="8210" max="8210" width="15.28515625" style="1" customWidth="1"/>
    <col min="8211" max="8211" width="15" style="1" customWidth="1"/>
    <col min="8212" max="8456" width="5.28515625" style="1"/>
    <col min="8457" max="8457" width="34.7109375" style="1" customWidth="1"/>
    <col min="8458" max="8458" width="13.7109375" style="1" customWidth="1"/>
    <col min="8459" max="8459" width="17.140625" style="1" customWidth="1"/>
    <col min="8460" max="8460" width="19.42578125" style="1" customWidth="1"/>
    <col min="8461" max="8461" width="19.7109375" style="1" customWidth="1"/>
    <col min="8462" max="8462" width="19" style="1" customWidth="1"/>
    <col min="8463" max="8463" width="18.7109375" style="1" customWidth="1"/>
    <col min="8464" max="8464" width="19" style="1" customWidth="1"/>
    <col min="8465" max="8465" width="15.5703125" style="1" customWidth="1"/>
    <col min="8466" max="8466" width="15.28515625" style="1" customWidth="1"/>
    <col min="8467" max="8467" width="15" style="1" customWidth="1"/>
    <col min="8468" max="8712" width="5.28515625" style="1"/>
    <col min="8713" max="8713" width="34.7109375" style="1" customWidth="1"/>
    <col min="8714" max="8714" width="13.7109375" style="1" customWidth="1"/>
    <col min="8715" max="8715" width="17.140625" style="1" customWidth="1"/>
    <col min="8716" max="8716" width="19.42578125" style="1" customWidth="1"/>
    <col min="8717" max="8717" width="19.7109375" style="1" customWidth="1"/>
    <col min="8718" max="8718" width="19" style="1" customWidth="1"/>
    <col min="8719" max="8719" width="18.7109375" style="1" customWidth="1"/>
    <col min="8720" max="8720" width="19" style="1" customWidth="1"/>
    <col min="8721" max="8721" width="15.5703125" style="1" customWidth="1"/>
    <col min="8722" max="8722" width="15.28515625" style="1" customWidth="1"/>
    <col min="8723" max="8723" width="15" style="1" customWidth="1"/>
    <col min="8724" max="8968" width="5.28515625" style="1"/>
    <col min="8969" max="8969" width="34.7109375" style="1" customWidth="1"/>
    <col min="8970" max="8970" width="13.7109375" style="1" customWidth="1"/>
    <col min="8971" max="8971" width="17.140625" style="1" customWidth="1"/>
    <col min="8972" max="8972" width="19.42578125" style="1" customWidth="1"/>
    <col min="8973" max="8973" width="19.7109375" style="1" customWidth="1"/>
    <col min="8974" max="8974" width="19" style="1" customWidth="1"/>
    <col min="8975" max="8975" width="18.7109375" style="1" customWidth="1"/>
    <col min="8976" max="8976" width="19" style="1" customWidth="1"/>
    <col min="8977" max="8977" width="15.5703125" style="1" customWidth="1"/>
    <col min="8978" max="8978" width="15.28515625" style="1" customWidth="1"/>
    <col min="8979" max="8979" width="15" style="1" customWidth="1"/>
    <col min="8980" max="9224" width="5.28515625" style="1"/>
    <col min="9225" max="9225" width="34.7109375" style="1" customWidth="1"/>
    <col min="9226" max="9226" width="13.7109375" style="1" customWidth="1"/>
    <col min="9227" max="9227" width="17.140625" style="1" customWidth="1"/>
    <col min="9228" max="9228" width="19.42578125" style="1" customWidth="1"/>
    <col min="9229" max="9229" width="19.7109375" style="1" customWidth="1"/>
    <col min="9230" max="9230" width="19" style="1" customWidth="1"/>
    <col min="9231" max="9231" width="18.7109375" style="1" customWidth="1"/>
    <col min="9232" max="9232" width="19" style="1" customWidth="1"/>
    <col min="9233" max="9233" width="15.5703125" style="1" customWidth="1"/>
    <col min="9234" max="9234" width="15.28515625" style="1" customWidth="1"/>
    <col min="9235" max="9235" width="15" style="1" customWidth="1"/>
    <col min="9236" max="9480" width="5.28515625" style="1"/>
    <col min="9481" max="9481" width="34.7109375" style="1" customWidth="1"/>
    <col min="9482" max="9482" width="13.7109375" style="1" customWidth="1"/>
    <col min="9483" max="9483" width="17.140625" style="1" customWidth="1"/>
    <col min="9484" max="9484" width="19.42578125" style="1" customWidth="1"/>
    <col min="9485" max="9485" width="19.7109375" style="1" customWidth="1"/>
    <col min="9486" max="9486" width="19" style="1" customWidth="1"/>
    <col min="9487" max="9487" width="18.7109375" style="1" customWidth="1"/>
    <col min="9488" max="9488" width="19" style="1" customWidth="1"/>
    <col min="9489" max="9489" width="15.5703125" style="1" customWidth="1"/>
    <col min="9490" max="9490" width="15.28515625" style="1" customWidth="1"/>
    <col min="9491" max="9491" width="15" style="1" customWidth="1"/>
    <col min="9492" max="9736" width="5.28515625" style="1"/>
    <col min="9737" max="9737" width="34.7109375" style="1" customWidth="1"/>
    <col min="9738" max="9738" width="13.7109375" style="1" customWidth="1"/>
    <col min="9739" max="9739" width="17.140625" style="1" customWidth="1"/>
    <col min="9740" max="9740" width="19.42578125" style="1" customWidth="1"/>
    <col min="9741" max="9741" width="19.7109375" style="1" customWidth="1"/>
    <col min="9742" max="9742" width="19" style="1" customWidth="1"/>
    <col min="9743" max="9743" width="18.7109375" style="1" customWidth="1"/>
    <col min="9744" max="9744" width="19" style="1" customWidth="1"/>
    <col min="9745" max="9745" width="15.5703125" style="1" customWidth="1"/>
    <col min="9746" max="9746" width="15.28515625" style="1" customWidth="1"/>
    <col min="9747" max="9747" width="15" style="1" customWidth="1"/>
    <col min="9748" max="9992" width="5.28515625" style="1"/>
    <col min="9993" max="9993" width="34.7109375" style="1" customWidth="1"/>
    <col min="9994" max="9994" width="13.7109375" style="1" customWidth="1"/>
    <col min="9995" max="9995" width="17.140625" style="1" customWidth="1"/>
    <col min="9996" max="9996" width="19.42578125" style="1" customWidth="1"/>
    <col min="9997" max="9997" width="19.7109375" style="1" customWidth="1"/>
    <col min="9998" max="9998" width="19" style="1" customWidth="1"/>
    <col min="9999" max="9999" width="18.7109375" style="1" customWidth="1"/>
    <col min="10000" max="10000" width="19" style="1" customWidth="1"/>
    <col min="10001" max="10001" width="15.5703125" style="1" customWidth="1"/>
    <col min="10002" max="10002" width="15.28515625" style="1" customWidth="1"/>
    <col min="10003" max="10003" width="15" style="1" customWidth="1"/>
    <col min="10004" max="10248" width="5.28515625" style="1"/>
    <col min="10249" max="10249" width="34.7109375" style="1" customWidth="1"/>
    <col min="10250" max="10250" width="13.7109375" style="1" customWidth="1"/>
    <col min="10251" max="10251" width="17.140625" style="1" customWidth="1"/>
    <col min="10252" max="10252" width="19.42578125" style="1" customWidth="1"/>
    <col min="10253" max="10253" width="19.7109375" style="1" customWidth="1"/>
    <col min="10254" max="10254" width="19" style="1" customWidth="1"/>
    <col min="10255" max="10255" width="18.7109375" style="1" customWidth="1"/>
    <col min="10256" max="10256" width="19" style="1" customWidth="1"/>
    <col min="10257" max="10257" width="15.5703125" style="1" customWidth="1"/>
    <col min="10258" max="10258" width="15.28515625" style="1" customWidth="1"/>
    <col min="10259" max="10259" width="15" style="1" customWidth="1"/>
    <col min="10260" max="10504" width="5.28515625" style="1"/>
    <col min="10505" max="10505" width="34.7109375" style="1" customWidth="1"/>
    <col min="10506" max="10506" width="13.7109375" style="1" customWidth="1"/>
    <col min="10507" max="10507" width="17.140625" style="1" customWidth="1"/>
    <col min="10508" max="10508" width="19.42578125" style="1" customWidth="1"/>
    <col min="10509" max="10509" width="19.7109375" style="1" customWidth="1"/>
    <col min="10510" max="10510" width="19" style="1" customWidth="1"/>
    <col min="10511" max="10511" width="18.7109375" style="1" customWidth="1"/>
    <col min="10512" max="10512" width="19" style="1" customWidth="1"/>
    <col min="10513" max="10513" width="15.5703125" style="1" customWidth="1"/>
    <col min="10514" max="10514" width="15.28515625" style="1" customWidth="1"/>
    <col min="10515" max="10515" width="15" style="1" customWidth="1"/>
    <col min="10516" max="10760" width="5.28515625" style="1"/>
    <col min="10761" max="10761" width="34.7109375" style="1" customWidth="1"/>
    <col min="10762" max="10762" width="13.7109375" style="1" customWidth="1"/>
    <col min="10763" max="10763" width="17.140625" style="1" customWidth="1"/>
    <col min="10764" max="10764" width="19.42578125" style="1" customWidth="1"/>
    <col min="10765" max="10765" width="19.7109375" style="1" customWidth="1"/>
    <col min="10766" max="10766" width="19" style="1" customWidth="1"/>
    <col min="10767" max="10767" width="18.7109375" style="1" customWidth="1"/>
    <col min="10768" max="10768" width="19" style="1" customWidth="1"/>
    <col min="10769" max="10769" width="15.5703125" style="1" customWidth="1"/>
    <col min="10770" max="10770" width="15.28515625" style="1" customWidth="1"/>
    <col min="10771" max="10771" width="15" style="1" customWidth="1"/>
    <col min="10772" max="11016" width="5.28515625" style="1"/>
    <col min="11017" max="11017" width="34.7109375" style="1" customWidth="1"/>
    <col min="11018" max="11018" width="13.7109375" style="1" customWidth="1"/>
    <col min="11019" max="11019" width="17.140625" style="1" customWidth="1"/>
    <col min="11020" max="11020" width="19.42578125" style="1" customWidth="1"/>
    <col min="11021" max="11021" width="19.7109375" style="1" customWidth="1"/>
    <col min="11022" max="11022" width="19" style="1" customWidth="1"/>
    <col min="11023" max="11023" width="18.7109375" style="1" customWidth="1"/>
    <col min="11024" max="11024" width="19" style="1" customWidth="1"/>
    <col min="11025" max="11025" width="15.5703125" style="1" customWidth="1"/>
    <col min="11026" max="11026" width="15.28515625" style="1" customWidth="1"/>
    <col min="11027" max="11027" width="15" style="1" customWidth="1"/>
    <col min="11028" max="11272" width="5.28515625" style="1"/>
    <col min="11273" max="11273" width="34.7109375" style="1" customWidth="1"/>
    <col min="11274" max="11274" width="13.7109375" style="1" customWidth="1"/>
    <col min="11275" max="11275" width="17.140625" style="1" customWidth="1"/>
    <col min="11276" max="11276" width="19.42578125" style="1" customWidth="1"/>
    <col min="11277" max="11277" width="19.7109375" style="1" customWidth="1"/>
    <col min="11278" max="11278" width="19" style="1" customWidth="1"/>
    <col min="11279" max="11279" width="18.7109375" style="1" customWidth="1"/>
    <col min="11280" max="11280" width="19" style="1" customWidth="1"/>
    <col min="11281" max="11281" width="15.5703125" style="1" customWidth="1"/>
    <col min="11282" max="11282" width="15.28515625" style="1" customWidth="1"/>
    <col min="11283" max="11283" width="15" style="1" customWidth="1"/>
    <col min="11284" max="11528" width="5.28515625" style="1"/>
    <col min="11529" max="11529" width="34.7109375" style="1" customWidth="1"/>
    <col min="11530" max="11530" width="13.7109375" style="1" customWidth="1"/>
    <col min="11531" max="11531" width="17.140625" style="1" customWidth="1"/>
    <col min="11532" max="11532" width="19.42578125" style="1" customWidth="1"/>
    <col min="11533" max="11533" width="19.7109375" style="1" customWidth="1"/>
    <col min="11534" max="11534" width="19" style="1" customWidth="1"/>
    <col min="11535" max="11535" width="18.7109375" style="1" customWidth="1"/>
    <col min="11536" max="11536" width="19" style="1" customWidth="1"/>
    <col min="11537" max="11537" width="15.5703125" style="1" customWidth="1"/>
    <col min="11538" max="11538" width="15.28515625" style="1" customWidth="1"/>
    <col min="11539" max="11539" width="15" style="1" customWidth="1"/>
    <col min="11540" max="11784" width="5.28515625" style="1"/>
    <col min="11785" max="11785" width="34.7109375" style="1" customWidth="1"/>
    <col min="11786" max="11786" width="13.7109375" style="1" customWidth="1"/>
    <col min="11787" max="11787" width="17.140625" style="1" customWidth="1"/>
    <col min="11788" max="11788" width="19.42578125" style="1" customWidth="1"/>
    <col min="11789" max="11789" width="19.7109375" style="1" customWidth="1"/>
    <col min="11790" max="11790" width="19" style="1" customWidth="1"/>
    <col min="11791" max="11791" width="18.7109375" style="1" customWidth="1"/>
    <col min="11792" max="11792" width="19" style="1" customWidth="1"/>
    <col min="11793" max="11793" width="15.5703125" style="1" customWidth="1"/>
    <col min="11794" max="11794" width="15.28515625" style="1" customWidth="1"/>
    <col min="11795" max="11795" width="15" style="1" customWidth="1"/>
    <col min="11796" max="12040" width="5.28515625" style="1"/>
    <col min="12041" max="12041" width="34.7109375" style="1" customWidth="1"/>
    <col min="12042" max="12042" width="13.7109375" style="1" customWidth="1"/>
    <col min="12043" max="12043" width="17.140625" style="1" customWidth="1"/>
    <col min="12044" max="12044" width="19.42578125" style="1" customWidth="1"/>
    <col min="12045" max="12045" width="19.7109375" style="1" customWidth="1"/>
    <col min="12046" max="12046" width="19" style="1" customWidth="1"/>
    <col min="12047" max="12047" width="18.7109375" style="1" customWidth="1"/>
    <col min="12048" max="12048" width="19" style="1" customWidth="1"/>
    <col min="12049" max="12049" width="15.5703125" style="1" customWidth="1"/>
    <col min="12050" max="12050" width="15.28515625" style="1" customWidth="1"/>
    <col min="12051" max="12051" width="15" style="1" customWidth="1"/>
    <col min="12052" max="12296" width="5.28515625" style="1"/>
    <col min="12297" max="12297" width="34.7109375" style="1" customWidth="1"/>
    <col min="12298" max="12298" width="13.7109375" style="1" customWidth="1"/>
    <col min="12299" max="12299" width="17.140625" style="1" customWidth="1"/>
    <col min="12300" max="12300" width="19.42578125" style="1" customWidth="1"/>
    <col min="12301" max="12301" width="19.7109375" style="1" customWidth="1"/>
    <col min="12302" max="12302" width="19" style="1" customWidth="1"/>
    <col min="12303" max="12303" width="18.7109375" style="1" customWidth="1"/>
    <col min="12304" max="12304" width="19" style="1" customWidth="1"/>
    <col min="12305" max="12305" width="15.5703125" style="1" customWidth="1"/>
    <col min="12306" max="12306" width="15.28515625" style="1" customWidth="1"/>
    <col min="12307" max="12307" width="15" style="1" customWidth="1"/>
    <col min="12308" max="12552" width="5.28515625" style="1"/>
    <col min="12553" max="12553" width="34.7109375" style="1" customWidth="1"/>
    <col min="12554" max="12554" width="13.7109375" style="1" customWidth="1"/>
    <col min="12555" max="12555" width="17.140625" style="1" customWidth="1"/>
    <col min="12556" max="12556" width="19.42578125" style="1" customWidth="1"/>
    <col min="12557" max="12557" width="19.7109375" style="1" customWidth="1"/>
    <col min="12558" max="12558" width="19" style="1" customWidth="1"/>
    <col min="12559" max="12559" width="18.7109375" style="1" customWidth="1"/>
    <col min="12560" max="12560" width="19" style="1" customWidth="1"/>
    <col min="12561" max="12561" width="15.5703125" style="1" customWidth="1"/>
    <col min="12562" max="12562" width="15.28515625" style="1" customWidth="1"/>
    <col min="12563" max="12563" width="15" style="1" customWidth="1"/>
    <col min="12564" max="12808" width="5.28515625" style="1"/>
    <col min="12809" max="12809" width="34.7109375" style="1" customWidth="1"/>
    <col min="12810" max="12810" width="13.7109375" style="1" customWidth="1"/>
    <col min="12811" max="12811" width="17.140625" style="1" customWidth="1"/>
    <col min="12812" max="12812" width="19.42578125" style="1" customWidth="1"/>
    <col min="12813" max="12813" width="19.7109375" style="1" customWidth="1"/>
    <col min="12814" max="12814" width="19" style="1" customWidth="1"/>
    <col min="12815" max="12815" width="18.7109375" style="1" customWidth="1"/>
    <col min="12816" max="12816" width="19" style="1" customWidth="1"/>
    <col min="12817" max="12817" width="15.5703125" style="1" customWidth="1"/>
    <col min="12818" max="12818" width="15.28515625" style="1" customWidth="1"/>
    <col min="12819" max="12819" width="15" style="1" customWidth="1"/>
    <col min="12820" max="13064" width="5.28515625" style="1"/>
    <col min="13065" max="13065" width="34.7109375" style="1" customWidth="1"/>
    <col min="13066" max="13066" width="13.7109375" style="1" customWidth="1"/>
    <col min="13067" max="13067" width="17.140625" style="1" customWidth="1"/>
    <col min="13068" max="13068" width="19.42578125" style="1" customWidth="1"/>
    <col min="13069" max="13069" width="19.7109375" style="1" customWidth="1"/>
    <col min="13070" max="13070" width="19" style="1" customWidth="1"/>
    <col min="13071" max="13071" width="18.7109375" style="1" customWidth="1"/>
    <col min="13072" max="13072" width="19" style="1" customWidth="1"/>
    <col min="13073" max="13073" width="15.5703125" style="1" customWidth="1"/>
    <col min="13074" max="13074" width="15.28515625" style="1" customWidth="1"/>
    <col min="13075" max="13075" width="15" style="1" customWidth="1"/>
    <col min="13076" max="13320" width="5.28515625" style="1"/>
    <col min="13321" max="13321" width="34.7109375" style="1" customWidth="1"/>
    <col min="13322" max="13322" width="13.7109375" style="1" customWidth="1"/>
    <col min="13323" max="13323" width="17.140625" style="1" customWidth="1"/>
    <col min="13324" max="13324" width="19.42578125" style="1" customWidth="1"/>
    <col min="13325" max="13325" width="19.7109375" style="1" customWidth="1"/>
    <col min="13326" max="13326" width="19" style="1" customWidth="1"/>
    <col min="13327" max="13327" width="18.7109375" style="1" customWidth="1"/>
    <col min="13328" max="13328" width="19" style="1" customWidth="1"/>
    <col min="13329" max="13329" width="15.5703125" style="1" customWidth="1"/>
    <col min="13330" max="13330" width="15.28515625" style="1" customWidth="1"/>
    <col min="13331" max="13331" width="15" style="1" customWidth="1"/>
    <col min="13332" max="13576" width="5.28515625" style="1"/>
    <col min="13577" max="13577" width="34.7109375" style="1" customWidth="1"/>
    <col min="13578" max="13578" width="13.7109375" style="1" customWidth="1"/>
    <col min="13579" max="13579" width="17.140625" style="1" customWidth="1"/>
    <col min="13580" max="13580" width="19.42578125" style="1" customWidth="1"/>
    <col min="13581" max="13581" width="19.7109375" style="1" customWidth="1"/>
    <col min="13582" max="13582" width="19" style="1" customWidth="1"/>
    <col min="13583" max="13583" width="18.7109375" style="1" customWidth="1"/>
    <col min="13584" max="13584" width="19" style="1" customWidth="1"/>
    <col min="13585" max="13585" width="15.5703125" style="1" customWidth="1"/>
    <col min="13586" max="13586" width="15.28515625" style="1" customWidth="1"/>
    <col min="13587" max="13587" width="15" style="1" customWidth="1"/>
    <col min="13588" max="13832" width="5.28515625" style="1"/>
    <col min="13833" max="13833" width="34.7109375" style="1" customWidth="1"/>
    <col min="13834" max="13834" width="13.7109375" style="1" customWidth="1"/>
    <col min="13835" max="13835" width="17.140625" style="1" customWidth="1"/>
    <col min="13836" max="13836" width="19.42578125" style="1" customWidth="1"/>
    <col min="13837" max="13837" width="19.7109375" style="1" customWidth="1"/>
    <col min="13838" max="13838" width="19" style="1" customWidth="1"/>
    <col min="13839" max="13839" width="18.7109375" style="1" customWidth="1"/>
    <col min="13840" max="13840" width="19" style="1" customWidth="1"/>
    <col min="13841" max="13841" width="15.5703125" style="1" customWidth="1"/>
    <col min="13842" max="13842" width="15.28515625" style="1" customWidth="1"/>
    <col min="13843" max="13843" width="15" style="1" customWidth="1"/>
    <col min="13844" max="14088" width="5.28515625" style="1"/>
    <col min="14089" max="14089" width="34.7109375" style="1" customWidth="1"/>
    <col min="14090" max="14090" width="13.7109375" style="1" customWidth="1"/>
    <col min="14091" max="14091" width="17.140625" style="1" customWidth="1"/>
    <col min="14092" max="14092" width="19.42578125" style="1" customWidth="1"/>
    <col min="14093" max="14093" width="19.7109375" style="1" customWidth="1"/>
    <col min="14094" max="14094" width="19" style="1" customWidth="1"/>
    <col min="14095" max="14095" width="18.7109375" style="1" customWidth="1"/>
    <col min="14096" max="14096" width="19" style="1" customWidth="1"/>
    <col min="14097" max="14097" width="15.5703125" style="1" customWidth="1"/>
    <col min="14098" max="14098" width="15.28515625" style="1" customWidth="1"/>
    <col min="14099" max="14099" width="15" style="1" customWidth="1"/>
    <col min="14100" max="14344" width="5.28515625" style="1"/>
    <col min="14345" max="14345" width="34.7109375" style="1" customWidth="1"/>
    <col min="14346" max="14346" width="13.7109375" style="1" customWidth="1"/>
    <col min="14347" max="14347" width="17.140625" style="1" customWidth="1"/>
    <col min="14348" max="14348" width="19.42578125" style="1" customWidth="1"/>
    <col min="14349" max="14349" width="19.7109375" style="1" customWidth="1"/>
    <col min="14350" max="14350" width="19" style="1" customWidth="1"/>
    <col min="14351" max="14351" width="18.7109375" style="1" customWidth="1"/>
    <col min="14352" max="14352" width="19" style="1" customWidth="1"/>
    <col min="14353" max="14353" width="15.5703125" style="1" customWidth="1"/>
    <col min="14354" max="14354" width="15.28515625" style="1" customWidth="1"/>
    <col min="14355" max="14355" width="15" style="1" customWidth="1"/>
    <col min="14356" max="14600" width="5.28515625" style="1"/>
    <col min="14601" max="14601" width="34.7109375" style="1" customWidth="1"/>
    <col min="14602" max="14602" width="13.7109375" style="1" customWidth="1"/>
    <col min="14603" max="14603" width="17.140625" style="1" customWidth="1"/>
    <col min="14604" max="14604" width="19.42578125" style="1" customWidth="1"/>
    <col min="14605" max="14605" width="19.7109375" style="1" customWidth="1"/>
    <col min="14606" max="14606" width="19" style="1" customWidth="1"/>
    <col min="14607" max="14607" width="18.7109375" style="1" customWidth="1"/>
    <col min="14608" max="14608" width="19" style="1" customWidth="1"/>
    <col min="14609" max="14609" width="15.5703125" style="1" customWidth="1"/>
    <col min="14610" max="14610" width="15.28515625" style="1" customWidth="1"/>
    <col min="14611" max="14611" width="15" style="1" customWidth="1"/>
    <col min="14612" max="14856" width="5.28515625" style="1"/>
    <col min="14857" max="14857" width="34.7109375" style="1" customWidth="1"/>
    <col min="14858" max="14858" width="13.7109375" style="1" customWidth="1"/>
    <col min="14859" max="14859" width="17.140625" style="1" customWidth="1"/>
    <col min="14860" max="14860" width="19.42578125" style="1" customWidth="1"/>
    <col min="14861" max="14861" width="19.7109375" style="1" customWidth="1"/>
    <col min="14862" max="14862" width="19" style="1" customWidth="1"/>
    <col min="14863" max="14863" width="18.7109375" style="1" customWidth="1"/>
    <col min="14864" max="14864" width="19" style="1" customWidth="1"/>
    <col min="14865" max="14865" width="15.5703125" style="1" customWidth="1"/>
    <col min="14866" max="14866" width="15.28515625" style="1" customWidth="1"/>
    <col min="14867" max="14867" width="15" style="1" customWidth="1"/>
    <col min="14868" max="15112" width="5.28515625" style="1"/>
    <col min="15113" max="15113" width="34.7109375" style="1" customWidth="1"/>
    <col min="15114" max="15114" width="13.7109375" style="1" customWidth="1"/>
    <col min="15115" max="15115" width="17.140625" style="1" customWidth="1"/>
    <col min="15116" max="15116" width="19.42578125" style="1" customWidth="1"/>
    <col min="15117" max="15117" width="19.7109375" style="1" customWidth="1"/>
    <col min="15118" max="15118" width="19" style="1" customWidth="1"/>
    <col min="15119" max="15119" width="18.7109375" style="1" customWidth="1"/>
    <col min="15120" max="15120" width="19" style="1" customWidth="1"/>
    <col min="15121" max="15121" width="15.5703125" style="1" customWidth="1"/>
    <col min="15122" max="15122" width="15.28515625" style="1" customWidth="1"/>
    <col min="15123" max="15123" width="15" style="1" customWidth="1"/>
    <col min="15124" max="15368" width="5.28515625" style="1"/>
    <col min="15369" max="15369" width="34.7109375" style="1" customWidth="1"/>
    <col min="15370" max="15370" width="13.7109375" style="1" customWidth="1"/>
    <col min="15371" max="15371" width="17.140625" style="1" customWidth="1"/>
    <col min="15372" max="15372" width="19.42578125" style="1" customWidth="1"/>
    <col min="15373" max="15373" width="19.7109375" style="1" customWidth="1"/>
    <col min="15374" max="15374" width="19" style="1" customWidth="1"/>
    <col min="15375" max="15375" width="18.7109375" style="1" customWidth="1"/>
    <col min="15376" max="15376" width="19" style="1" customWidth="1"/>
    <col min="15377" max="15377" width="15.5703125" style="1" customWidth="1"/>
    <col min="15378" max="15378" width="15.28515625" style="1" customWidth="1"/>
    <col min="15379" max="15379" width="15" style="1" customWidth="1"/>
    <col min="15380" max="15624" width="5.28515625" style="1"/>
    <col min="15625" max="15625" width="34.7109375" style="1" customWidth="1"/>
    <col min="15626" max="15626" width="13.7109375" style="1" customWidth="1"/>
    <col min="15627" max="15627" width="17.140625" style="1" customWidth="1"/>
    <col min="15628" max="15628" width="19.42578125" style="1" customWidth="1"/>
    <col min="15629" max="15629" width="19.7109375" style="1" customWidth="1"/>
    <col min="15630" max="15630" width="19" style="1" customWidth="1"/>
    <col min="15631" max="15631" width="18.7109375" style="1" customWidth="1"/>
    <col min="15632" max="15632" width="19" style="1" customWidth="1"/>
    <col min="15633" max="15633" width="15.5703125" style="1" customWidth="1"/>
    <col min="15634" max="15634" width="15.28515625" style="1" customWidth="1"/>
    <col min="15635" max="15635" width="15" style="1" customWidth="1"/>
    <col min="15636" max="15880" width="5.28515625" style="1"/>
    <col min="15881" max="15881" width="34.7109375" style="1" customWidth="1"/>
    <col min="15882" max="15882" width="13.7109375" style="1" customWidth="1"/>
    <col min="15883" max="15883" width="17.140625" style="1" customWidth="1"/>
    <col min="15884" max="15884" width="19.42578125" style="1" customWidth="1"/>
    <col min="15885" max="15885" width="19.7109375" style="1" customWidth="1"/>
    <col min="15886" max="15886" width="19" style="1" customWidth="1"/>
    <col min="15887" max="15887" width="18.7109375" style="1" customWidth="1"/>
    <col min="15888" max="15888" width="19" style="1" customWidth="1"/>
    <col min="15889" max="15889" width="15.5703125" style="1" customWidth="1"/>
    <col min="15890" max="15890" width="15.28515625" style="1" customWidth="1"/>
    <col min="15891" max="15891" width="15" style="1" customWidth="1"/>
    <col min="15892" max="16136" width="5.28515625" style="1"/>
    <col min="16137" max="16137" width="34.7109375" style="1" customWidth="1"/>
    <col min="16138" max="16138" width="13.7109375" style="1" customWidth="1"/>
    <col min="16139" max="16139" width="17.140625" style="1" customWidth="1"/>
    <col min="16140" max="16140" width="19.42578125" style="1" customWidth="1"/>
    <col min="16141" max="16141" width="19.7109375" style="1" customWidth="1"/>
    <col min="16142" max="16142" width="19" style="1" customWidth="1"/>
    <col min="16143" max="16143" width="18.7109375" style="1" customWidth="1"/>
    <col min="16144" max="16144" width="19" style="1" customWidth="1"/>
    <col min="16145" max="16145" width="15.5703125" style="1" customWidth="1"/>
    <col min="16146" max="16146" width="15.28515625" style="1" customWidth="1"/>
    <col min="16147" max="16147" width="15" style="1" customWidth="1"/>
    <col min="16148" max="16384" width="5.28515625" style="1"/>
  </cols>
  <sheetData>
    <row r="1" spans="2:22" ht="20.25" x14ac:dyDescent="0.3">
      <c r="B1" s="76" t="s">
        <v>37</v>
      </c>
      <c r="C1" s="77"/>
      <c r="D1" s="77"/>
      <c r="E1" s="77"/>
      <c r="F1" s="78"/>
      <c r="G1" s="78"/>
      <c r="H1" s="78"/>
      <c r="I1" s="78"/>
      <c r="J1" s="78"/>
      <c r="K1" s="78"/>
      <c r="L1" s="78"/>
      <c r="M1" s="78"/>
      <c r="N1" s="78"/>
      <c r="O1" s="11"/>
      <c r="P1" s="11"/>
      <c r="Q1" s="11"/>
      <c r="R1" s="23"/>
    </row>
    <row r="2" spans="2:22" ht="16.5" thickBot="1" x14ac:dyDescent="0.3"/>
    <row r="3" spans="2:22" ht="30" customHeight="1" x14ac:dyDescent="0.25">
      <c r="B3" s="24" t="s">
        <v>0</v>
      </c>
      <c r="C3" s="79" t="s">
        <v>1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83" t="s">
        <v>50</v>
      </c>
      <c r="O3" s="2" t="s">
        <v>48</v>
      </c>
      <c r="P3" s="2"/>
      <c r="Q3" s="67" t="s">
        <v>2</v>
      </c>
      <c r="S3" s="195" t="s">
        <v>64</v>
      </c>
      <c r="T3" s="196"/>
      <c r="U3" s="197"/>
      <c r="V3" s="44"/>
    </row>
    <row r="4" spans="2:22" ht="30" customHeight="1" x14ac:dyDescent="0.25">
      <c r="C4" s="80" t="s">
        <v>3</v>
      </c>
      <c r="D4" s="204" t="s">
        <v>61</v>
      </c>
      <c r="E4" s="204"/>
      <c r="F4" s="204"/>
      <c r="G4" s="204"/>
      <c r="H4" s="204"/>
      <c r="I4" s="204"/>
      <c r="J4" s="204"/>
      <c r="K4" s="204"/>
      <c r="L4" s="204"/>
      <c r="M4" s="164"/>
      <c r="N4" s="2"/>
      <c r="O4" s="2"/>
      <c r="P4" s="2"/>
      <c r="Q4" s="2"/>
      <c r="R4" s="2"/>
      <c r="S4" s="198"/>
      <c r="T4" s="199"/>
      <c r="U4" s="200"/>
      <c r="V4" s="44"/>
    </row>
    <row r="5" spans="2:22" ht="30" customHeight="1" thickBot="1" x14ac:dyDescent="0.3">
      <c r="C5" s="80" t="s">
        <v>4</v>
      </c>
      <c r="D5" s="204" t="s">
        <v>61</v>
      </c>
      <c r="E5" s="204"/>
      <c r="F5" s="204"/>
      <c r="G5" s="204"/>
      <c r="H5" s="204"/>
      <c r="I5" s="204"/>
      <c r="J5" s="204"/>
      <c r="K5" s="204"/>
      <c r="L5" s="204"/>
      <c r="M5" s="164"/>
      <c r="N5" s="2"/>
      <c r="O5" s="2"/>
      <c r="P5" s="2"/>
      <c r="Q5" s="2"/>
      <c r="R5" s="2"/>
      <c r="S5" s="201"/>
      <c r="T5" s="202"/>
      <c r="U5" s="203"/>
      <c r="V5" s="44"/>
    </row>
    <row r="6" spans="2:22" ht="30" customHeight="1" x14ac:dyDescent="0.25">
      <c r="C6" s="80" t="s">
        <v>5</v>
      </c>
      <c r="D6" s="204" t="s">
        <v>61</v>
      </c>
      <c r="E6" s="204"/>
      <c r="F6" s="204"/>
      <c r="G6" s="204"/>
      <c r="H6" s="204"/>
      <c r="I6" s="204"/>
      <c r="J6" s="204"/>
      <c r="K6" s="204"/>
      <c r="L6" s="204"/>
      <c r="M6" s="164"/>
      <c r="N6" s="2"/>
      <c r="O6" s="2"/>
      <c r="P6" s="2"/>
      <c r="Q6" s="2"/>
      <c r="R6" s="2"/>
      <c r="S6" s="45"/>
      <c r="T6" s="45"/>
      <c r="U6" s="45"/>
    </row>
    <row r="7" spans="2:22" x14ac:dyDescent="0.25">
      <c r="C7" s="80" t="s">
        <v>6</v>
      </c>
      <c r="D7" s="204" t="s">
        <v>61</v>
      </c>
      <c r="E7" s="204"/>
      <c r="F7" s="204"/>
      <c r="G7" s="204"/>
      <c r="H7" s="204"/>
      <c r="I7" s="204"/>
      <c r="J7" s="204"/>
      <c r="K7" s="204"/>
      <c r="L7" s="204"/>
      <c r="M7" s="164"/>
      <c r="N7" s="2"/>
      <c r="O7" s="2"/>
      <c r="P7" s="2"/>
      <c r="Q7" s="2"/>
      <c r="R7" s="2"/>
      <c r="S7" s="3"/>
    </row>
    <row r="8" spans="2:22" ht="15.75" customHeight="1" x14ac:dyDescent="0.25">
      <c r="C8" s="80" t="s">
        <v>7</v>
      </c>
      <c r="D8" s="204" t="s">
        <v>61</v>
      </c>
      <c r="E8" s="204"/>
      <c r="F8" s="204"/>
      <c r="G8" s="204"/>
      <c r="H8" s="204"/>
      <c r="I8" s="204"/>
      <c r="J8" s="204"/>
      <c r="K8" s="204"/>
      <c r="L8" s="204"/>
      <c r="M8" s="164"/>
      <c r="S8" s="3"/>
    </row>
    <row r="9" spans="2:22" ht="15.75" customHeight="1" x14ac:dyDescent="0.25">
      <c r="C9" s="78" t="s">
        <v>8</v>
      </c>
      <c r="D9" s="204" t="s">
        <v>61</v>
      </c>
      <c r="E9" s="204"/>
      <c r="F9" s="204"/>
      <c r="G9" s="204"/>
      <c r="H9" s="204"/>
      <c r="I9" s="204"/>
      <c r="J9" s="204"/>
      <c r="K9" s="204"/>
      <c r="L9" s="204"/>
      <c r="M9" s="164"/>
      <c r="S9" s="3"/>
    </row>
    <row r="10" spans="2:22" ht="15.75" customHeight="1" x14ac:dyDescent="0.25">
      <c r="C10" s="80" t="s">
        <v>9</v>
      </c>
      <c r="D10" s="204"/>
      <c r="E10" s="204"/>
      <c r="F10" s="204"/>
      <c r="G10" s="204"/>
      <c r="H10" s="204"/>
      <c r="I10" s="204"/>
      <c r="J10" s="204"/>
      <c r="K10" s="204"/>
      <c r="L10" s="204"/>
      <c r="M10" s="164"/>
      <c r="S10" s="4"/>
    </row>
    <row r="11" spans="2:22" ht="18" customHeight="1" x14ac:dyDescent="0.25">
      <c r="B11" s="26" t="s">
        <v>0</v>
      </c>
      <c r="C11" s="79" t="s">
        <v>10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T11" s="5"/>
    </row>
    <row r="12" spans="2:22" s="15" customFormat="1" ht="26.25" customHeight="1" x14ac:dyDescent="0.25">
      <c r="C12" s="81" t="s">
        <v>46</v>
      </c>
      <c r="D12" s="205" t="s">
        <v>61</v>
      </c>
      <c r="E12" s="205"/>
      <c r="F12" s="205"/>
      <c r="G12" s="205"/>
      <c r="H12" s="205"/>
      <c r="I12" s="205"/>
      <c r="J12" s="205"/>
      <c r="K12" s="205"/>
      <c r="L12" s="205"/>
      <c r="M12" s="161"/>
      <c r="N12" s="20"/>
      <c r="O12" s="21"/>
      <c r="P12" s="21"/>
      <c r="Q12" s="21"/>
      <c r="R12" s="21"/>
      <c r="S12" s="21"/>
    </row>
    <row r="13" spans="2:22" s="15" customFormat="1" ht="26.25" customHeight="1" x14ac:dyDescent="0.25">
      <c r="C13" s="81" t="s">
        <v>11</v>
      </c>
      <c r="D13" s="205" t="s">
        <v>63</v>
      </c>
      <c r="E13" s="205"/>
      <c r="F13" s="205"/>
      <c r="G13" s="205"/>
      <c r="H13" s="205"/>
      <c r="I13" s="205"/>
      <c r="J13" s="205"/>
      <c r="K13" s="205"/>
      <c r="L13" s="205"/>
      <c r="M13" s="161"/>
      <c r="N13" s="27"/>
      <c r="O13" s="28"/>
      <c r="P13" s="28"/>
      <c r="Q13" s="28"/>
      <c r="R13" s="28"/>
      <c r="S13" s="28"/>
      <c r="T13" s="22"/>
    </row>
    <row r="14" spans="2:22" ht="18" x14ac:dyDescent="0.25">
      <c r="C14" s="165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27"/>
      <c r="O14" s="7"/>
      <c r="P14" s="7"/>
      <c r="Q14" s="7"/>
      <c r="R14" s="7"/>
      <c r="S14" s="7"/>
      <c r="T14" s="6"/>
    </row>
    <row r="15" spans="2:22" ht="18.75" thickBot="1" x14ac:dyDescent="0.3">
      <c r="C15" s="82" t="s">
        <v>12</v>
      </c>
      <c r="D15" s="78"/>
      <c r="E15" s="78"/>
      <c r="F15" s="78"/>
      <c r="G15" s="78"/>
      <c r="H15" s="11"/>
      <c r="I15" s="11"/>
      <c r="J15" s="11"/>
      <c r="K15" s="11"/>
      <c r="L15" s="11"/>
      <c r="M15" s="11"/>
      <c r="N15" s="27"/>
      <c r="O15" s="7"/>
      <c r="P15" s="7"/>
      <c r="Q15" s="7"/>
      <c r="R15" s="7"/>
      <c r="S15" s="4"/>
    </row>
    <row r="16" spans="2:22" ht="16.5" customHeight="1" thickBot="1" x14ac:dyDescent="0.3">
      <c r="C16" s="29"/>
      <c r="D16" s="11"/>
      <c r="F16" s="11"/>
      <c r="G16" s="11"/>
      <c r="H16" s="11"/>
      <c r="I16" s="206" t="s">
        <v>13</v>
      </c>
      <c r="J16" s="207"/>
      <c r="K16" s="207"/>
      <c r="L16" s="208"/>
      <c r="M16" s="46"/>
      <c r="O16" s="193" t="s">
        <v>45</v>
      </c>
      <c r="P16" s="194"/>
      <c r="Q16" s="194"/>
      <c r="R16" s="194"/>
      <c r="S16" s="194"/>
      <c r="T16" s="194"/>
      <c r="U16" s="194"/>
      <c r="V16" s="44"/>
    </row>
    <row r="17" spans="2:262" s="8" customFormat="1" ht="54" customHeight="1" thickBot="1" x14ac:dyDescent="0.25">
      <c r="B17" s="70" t="s">
        <v>14</v>
      </c>
      <c r="C17" s="84" t="s">
        <v>15</v>
      </c>
      <c r="D17" s="85" t="s">
        <v>16</v>
      </c>
      <c r="E17" s="86" t="s">
        <v>51</v>
      </c>
      <c r="F17" s="87" t="s">
        <v>17</v>
      </c>
      <c r="G17" s="86" t="s">
        <v>47</v>
      </c>
      <c r="H17" s="89" t="s">
        <v>40</v>
      </c>
      <c r="I17" s="94" t="s">
        <v>29</v>
      </c>
      <c r="J17" s="94" t="s">
        <v>30</v>
      </c>
      <c r="K17" s="95" t="s">
        <v>35</v>
      </c>
      <c r="L17" s="97" t="s">
        <v>18</v>
      </c>
      <c r="M17" s="101" t="s">
        <v>31</v>
      </c>
      <c r="N17" s="85" t="s">
        <v>38</v>
      </c>
      <c r="O17" s="101" t="s">
        <v>39</v>
      </c>
      <c r="P17" s="108" t="s">
        <v>49</v>
      </c>
      <c r="Q17" s="108" t="s">
        <v>52</v>
      </c>
      <c r="R17" s="108" t="s">
        <v>32</v>
      </c>
      <c r="S17" s="120" t="s">
        <v>19</v>
      </c>
      <c r="T17" s="120" t="s">
        <v>20</v>
      </c>
      <c r="U17" s="121" t="s">
        <v>44</v>
      </c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</row>
    <row r="18" spans="2:262" ht="16.5" thickBot="1" x14ac:dyDescent="0.3">
      <c r="B18" s="30"/>
      <c r="C18" s="169" t="s">
        <v>60</v>
      </c>
      <c r="D18" s="170" t="s">
        <v>62</v>
      </c>
      <c r="E18" s="48">
        <v>10000</v>
      </c>
      <c r="F18" s="88">
        <f>E18/12</f>
        <v>833.33333333333337</v>
      </c>
      <c r="G18" s="49"/>
      <c r="H18" s="90">
        <f t="shared" ref="H18:H29" si="0">F18+G18</f>
        <v>833.33333333333337</v>
      </c>
      <c r="I18" s="55">
        <f>Tabla13[[#This Row],[Columna3]]*0.11</f>
        <v>91.666666666666671</v>
      </c>
      <c r="J18" s="55">
        <f>Tabla13[[#This Row],[Columna3]]*0.03</f>
        <v>25</v>
      </c>
      <c r="K18" s="96"/>
      <c r="L18" s="98">
        <f t="shared" ref="L18:L29" si="1">I18+J18+K18</f>
        <v>116.66666666666667</v>
      </c>
      <c r="M18" s="50">
        <v>0</v>
      </c>
      <c r="N18" s="102">
        <f t="shared" ref="N18:N29" si="2">H18-L18-M18</f>
        <v>716.66666666666674</v>
      </c>
      <c r="O18" s="104">
        <f t="shared" ref="O18:O29" si="3">N18</f>
        <v>716.66666666666674</v>
      </c>
      <c r="P18" s="109">
        <f t="shared" ref="P18:P29" si="4">H18*3%</f>
        <v>25</v>
      </c>
      <c r="Q18" s="115">
        <f t="shared" ref="Q18:Q29" si="5">H18*3%</f>
        <v>25</v>
      </c>
      <c r="R18" s="115">
        <f t="shared" ref="R18:R29" si="6">H18*6%</f>
        <v>50</v>
      </c>
      <c r="S18" s="122">
        <f>Tabla13[[#This Row],[ 1.000,00 ]]*5%</f>
        <v>500</v>
      </c>
      <c r="T18" s="124">
        <f>S18/12</f>
        <v>41.666666666666664</v>
      </c>
      <c r="U18" s="128">
        <f t="shared" ref="U18:U29" si="7">+S18+T18</f>
        <v>541.66666666666663</v>
      </c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62" ht="16.5" thickBot="1" x14ac:dyDescent="0.3">
      <c r="B19" s="30"/>
      <c r="C19" s="168"/>
      <c r="D19" s="168"/>
      <c r="E19" s="48"/>
      <c r="F19" s="88">
        <f t="shared" ref="F19:F29" si="8">E19/12</f>
        <v>0</v>
      </c>
      <c r="G19" s="54"/>
      <c r="H19" s="91">
        <f t="shared" si="0"/>
        <v>0</v>
      </c>
      <c r="I19" s="55">
        <f>Tabla13[[#This Row],[Columna3]]*0.11</f>
        <v>0</v>
      </c>
      <c r="J19" s="55">
        <f>Tabla13[[#This Row],[Columna3]]*0.03</f>
        <v>0</v>
      </c>
      <c r="K19" s="96"/>
      <c r="L19" s="99">
        <f t="shared" si="1"/>
        <v>0</v>
      </c>
      <c r="M19" s="56">
        <v>0</v>
      </c>
      <c r="N19" s="103">
        <f t="shared" si="2"/>
        <v>0</v>
      </c>
      <c r="O19" s="105">
        <f t="shared" si="3"/>
        <v>0</v>
      </c>
      <c r="P19" s="110">
        <f>H19*3%</f>
        <v>0</v>
      </c>
      <c r="Q19" s="116">
        <f t="shared" si="5"/>
        <v>0</v>
      </c>
      <c r="R19" s="119">
        <f t="shared" si="6"/>
        <v>0</v>
      </c>
      <c r="S19" s="122">
        <f>Tabla13[[#This Row],[ 1.000,00 ]]*5%</f>
        <v>0</v>
      </c>
      <c r="T19" s="125">
        <f t="shared" ref="T19:T29" si="9">S19/12</f>
        <v>0</v>
      </c>
      <c r="U19" s="129">
        <f t="shared" si="7"/>
        <v>0</v>
      </c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62" ht="16.5" thickBot="1" x14ac:dyDescent="0.3">
      <c r="B20" s="30"/>
      <c r="C20" s="51"/>
      <c r="D20" s="52"/>
      <c r="E20" s="58"/>
      <c r="F20" s="88">
        <f t="shared" si="8"/>
        <v>0</v>
      </c>
      <c r="G20" s="54"/>
      <c r="H20" s="92">
        <f t="shared" si="0"/>
        <v>0</v>
      </c>
      <c r="I20" s="55">
        <f>Tabla13[[#This Row],[Columna3]]*0.11</f>
        <v>0</v>
      </c>
      <c r="J20" s="55">
        <f>Tabla13[[#This Row],[Columna3]]*0.03</f>
        <v>0</v>
      </c>
      <c r="K20" s="96"/>
      <c r="L20" s="99">
        <f t="shared" si="1"/>
        <v>0</v>
      </c>
      <c r="M20" s="57">
        <v>0</v>
      </c>
      <c r="N20" s="103">
        <f t="shared" si="2"/>
        <v>0</v>
      </c>
      <c r="O20" s="105">
        <f t="shared" si="3"/>
        <v>0</v>
      </c>
      <c r="P20" s="110">
        <f t="shared" si="4"/>
        <v>0</v>
      </c>
      <c r="Q20" s="116">
        <f t="shared" si="5"/>
        <v>0</v>
      </c>
      <c r="R20" s="119">
        <f t="shared" si="6"/>
        <v>0</v>
      </c>
      <c r="S20" s="122">
        <f>Tabla13[[#This Row],[ 1.000,00 ]]*5%</f>
        <v>0</v>
      </c>
      <c r="T20" s="125">
        <f t="shared" si="9"/>
        <v>0</v>
      </c>
      <c r="U20" s="129">
        <f t="shared" si="7"/>
        <v>0</v>
      </c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62" ht="16.5" thickBot="1" x14ac:dyDescent="0.3">
      <c r="B21" s="30"/>
      <c r="C21" s="51"/>
      <c r="D21" s="52"/>
      <c r="E21" s="59"/>
      <c r="F21" s="88">
        <f t="shared" si="8"/>
        <v>0</v>
      </c>
      <c r="G21" s="54"/>
      <c r="H21" s="92">
        <f t="shared" si="0"/>
        <v>0</v>
      </c>
      <c r="I21" s="55">
        <f>Tabla13[[#This Row],[Columna3]]*0.11</f>
        <v>0</v>
      </c>
      <c r="J21" s="55">
        <f>Tabla13[[#This Row],[Columna3]]*0.03</f>
        <v>0</v>
      </c>
      <c r="K21" s="96"/>
      <c r="L21" s="99">
        <f t="shared" si="1"/>
        <v>0</v>
      </c>
      <c r="M21" s="57">
        <v>0</v>
      </c>
      <c r="N21" s="103">
        <f t="shared" si="2"/>
        <v>0</v>
      </c>
      <c r="O21" s="105">
        <f t="shared" si="3"/>
        <v>0</v>
      </c>
      <c r="P21" s="110">
        <f t="shared" si="4"/>
        <v>0</v>
      </c>
      <c r="Q21" s="116">
        <f t="shared" si="5"/>
        <v>0</v>
      </c>
      <c r="R21" s="119">
        <f t="shared" si="6"/>
        <v>0</v>
      </c>
      <c r="S21" s="122">
        <f>Tabla13[[#This Row],[ 1.000,00 ]]*5%</f>
        <v>0</v>
      </c>
      <c r="T21" s="125">
        <f t="shared" si="9"/>
        <v>0</v>
      </c>
      <c r="U21" s="129">
        <f t="shared" si="7"/>
        <v>0</v>
      </c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62" ht="16.5" thickBot="1" x14ac:dyDescent="0.3">
      <c r="B22" s="30"/>
      <c r="C22" s="51"/>
      <c r="D22" s="52"/>
      <c r="E22" s="53"/>
      <c r="F22" s="88">
        <f t="shared" si="8"/>
        <v>0</v>
      </c>
      <c r="G22" s="54"/>
      <c r="H22" s="91">
        <f t="shared" si="0"/>
        <v>0</v>
      </c>
      <c r="I22" s="55">
        <f>Tabla13[[#This Row],[Columna3]]*0.11</f>
        <v>0</v>
      </c>
      <c r="J22" s="55">
        <f>Tabla13[[#This Row],[Columna3]]*0.03</f>
        <v>0</v>
      </c>
      <c r="K22" s="96"/>
      <c r="L22" s="99">
        <f t="shared" si="1"/>
        <v>0</v>
      </c>
      <c r="M22" s="57">
        <v>0</v>
      </c>
      <c r="N22" s="103">
        <f t="shared" si="2"/>
        <v>0</v>
      </c>
      <c r="O22" s="105">
        <f t="shared" si="3"/>
        <v>0</v>
      </c>
      <c r="P22" s="110">
        <f t="shared" si="4"/>
        <v>0</v>
      </c>
      <c r="Q22" s="116">
        <f t="shared" si="5"/>
        <v>0</v>
      </c>
      <c r="R22" s="119">
        <f t="shared" si="6"/>
        <v>0</v>
      </c>
      <c r="S22" s="122">
        <f>Tabla13[[#This Row],[ 1.000,00 ]]*5%</f>
        <v>0</v>
      </c>
      <c r="T22" s="125">
        <f t="shared" si="9"/>
        <v>0</v>
      </c>
      <c r="U22" s="129">
        <f t="shared" si="7"/>
        <v>0</v>
      </c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62" ht="16.5" thickBot="1" x14ac:dyDescent="0.3">
      <c r="B23" s="30"/>
      <c r="C23" s="51"/>
      <c r="D23" s="52"/>
      <c r="E23" s="58"/>
      <c r="F23" s="88">
        <f t="shared" si="8"/>
        <v>0</v>
      </c>
      <c r="G23" s="54"/>
      <c r="H23" s="93">
        <f t="shared" si="0"/>
        <v>0</v>
      </c>
      <c r="I23" s="55">
        <f>Tabla13[[#This Row],[Columna3]]*0.11</f>
        <v>0</v>
      </c>
      <c r="J23" s="55">
        <f>Tabla13[[#This Row],[Columna3]]*0.03</f>
        <v>0</v>
      </c>
      <c r="K23" s="96"/>
      <c r="L23" s="99">
        <f t="shared" si="1"/>
        <v>0</v>
      </c>
      <c r="M23" s="57">
        <v>0</v>
      </c>
      <c r="N23" s="103">
        <f t="shared" si="2"/>
        <v>0</v>
      </c>
      <c r="O23" s="105">
        <f t="shared" si="3"/>
        <v>0</v>
      </c>
      <c r="P23" s="110">
        <f t="shared" si="4"/>
        <v>0</v>
      </c>
      <c r="Q23" s="116">
        <f t="shared" si="5"/>
        <v>0</v>
      </c>
      <c r="R23" s="119">
        <f t="shared" si="6"/>
        <v>0</v>
      </c>
      <c r="S23" s="122">
        <f>Tabla13[[#This Row],[ 1.000,00 ]]*5%</f>
        <v>0</v>
      </c>
      <c r="T23" s="125">
        <f t="shared" si="9"/>
        <v>0</v>
      </c>
      <c r="U23" s="129">
        <f t="shared" si="7"/>
        <v>0</v>
      </c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62" ht="16.5" thickBot="1" x14ac:dyDescent="0.3">
      <c r="B24" s="30"/>
      <c r="C24" s="51"/>
      <c r="D24" s="52"/>
      <c r="E24" s="58"/>
      <c r="F24" s="88">
        <f t="shared" si="8"/>
        <v>0</v>
      </c>
      <c r="G24" s="54"/>
      <c r="H24" s="92">
        <f t="shared" si="0"/>
        <v>0</v>
      </c>
      <c r="I24" s="55">
        <f>Tabla13[[#This Row],[Columna3]]*0.11</f>
        <v>0</v>
      </c>
      <c r="J24" s="55">
        <f>Tabla13[[#This Row],[Columna3]]*0.03</f>
        <v>0</v>
      </c>
      <c r="K24" s="96"/>
      <c r="L24" s="99">
        <f t="shared" si="1"/>
        <v>0</v>
      </c>
      <c r="M24" s="57">
        <v>0</v>
      </c>
      <c r="N24" s="103">
        <f t="shared" si="2"/>
        <v>0</v>
      </c>
      <c r="O24" s="105">
        <f t="shared" si="3"/>
        <v>0</v>
      </c>
      <c r="P24" s="111">
        <f t="shared" si="4"/>
        <v>0</v>
      </c>
      <c r="Q24" s="116">
        <f t="shared" si="5"/>
        <v>0</v>
      </c>
      <c r="R24" s="119">
        <f t="shared" si="6"/>
        <v>0</v>
      </c>
      <c r="S24" s="122">
        <f>Tabla13[[#This Row],[ 1.000,00 ]]*5%</f>
        <v>0</v>
      </c>
      <c r="T24" s="125">
        <f t="shared" si="9"/>
        <v>0</v>
      </c>
      <c r="U24" s="129">
        <f t="shared" si="7"/>
        <v>0</v>
      </c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62" ht="16.5" thickBot="1" x14ac:dyDescent="0.3">
      <c r="B25" s="30"/>
      <c r="C25" s="51"/>
      <c r="D25" s="52"/>
      <c r="E25" s="58"/>
      <c r="F25" s="88">
        <f t="shared" si="8"/>
        <v>0</v>
      </c>
      <c r="G25" s="54"/>
      <c r="H25" s="92">
        <f t="shared" si="0"/>
        <v>0</v>
      </c>
      <c r="I25" s="55">
        <f>Tabla13[[#This Row],[Columna3]]*0.11</f>
        <v>0</v>
      </c>
      <c r="J25" s="55">
        <f>Tabla13[[#This Row],[Columna3]]*0.03</f>
        <v>0</v>
      </c>
      <c r="K25" s="96"/>
      <c r="L25" s="99">
        <f t="shared" si="1"/>
        <v>0</v>
      </c>
      <c r="M25" s="57">
        <v>0</v>
      </c>
      <c r="N25" s="103">
        <f t="shared" si="2"/>
        <v>0</v>
      </c>
      <c r="O25" s="105">
        <f t="shared" si="3"/>
        <v>0</v>
      </c>
      <c r="P25" s="111">
        <f t="shared" si="4"/>
        <v>0</v>
      </c>
      <c r="Q25" s="116">
        <f t="shared" si="5"/>
        <v>0</v>
      </c>
      <c r="R25" s="119">
        <f t="shared" si="6"/>
        <v>0</v>
      </c>
      <c r="S25" s="122">
        <f>Tabla13[[#This Row],[ 1.000,00 ]]*5%</f>
        <v>0</v>
      </c>
      <c r="T25" s="125">
        <f t="shared" si="9"/>
        <v>0</v>
      </c>
      <c r="U25" s="129">
        <f>+S25+T25</f>
        <v>0</v>
      </c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62" ht="16.5" thickBot="1" x14ac:dyDescent="0.3">
      <c r="B26" s="30"/>
      <c r="C26" s="51"/>
      <c r="D26" s="52"/>
      <c r="E26" s="58"/>
      <c r="F26" s="88">
        <f t="shared" si="8"/>
        <v>0</v>
      </c>
      <c r="G26" s="54"/>
      <c r="H26" s="91">
        <f t="shared" si="0"/>
        <v>0</v>
      </c>
      <c r="I26" s="55">
        <f>Tabla13[[#This Row],[Columna3]]*0.11</f>
        <v>0</v>
      </c>
      <c r="J26" s="55">
        <f>Tabla13[[#This Row],[Columna3]]*0.03</f>
        <v>0</v>
      </c>
      <c r="K26" s="96"/>
      <c r="L26" s="99">
        <f t="shared" si="1"/>
        <v>0</v>
      </c>
      <c r="M26" s="57">
        <v>0</v>
      </c>
      <c r="N26" s="103">
        <f t="shared" si="2"/>
        <v>0</v>
      </c>
      <c r="O26" s="105">
        <f t="shared" si="3"/>
        <v>0</v>
      </c>
      <c r="P26" s="112">
        <f t="shared" si="4"/>
        <v>0</v>
      </c>
      <c r="Q26" s="116">
        <f t="shared" si="5"/>
        <v>0</v>
      </c>
      <c r="R26" s="119">
        <f t="shared" si="6"/>
        <v>0</v>
      </c>
      <c r="S26" s="122">
        <f>Tabla13[[#This Row],[ 1.000,00 ]]*5%</f>
        <v>0</v>
      </c>
      <c r="T26" s="125">
        <f t="shared" si="9"/>
        <v>0</v>
      </c>
      <c r="U26" s="129">
        <f>+S26+T26</f>
        <v>0</v>
      </c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62" ht="16.5" thickBot="1" x14ac:dyDescent="0.3">
      <c r="B27" s="30"/>
      <c r="C27" s="60"/>
      <c r="D27" s="61"/>
      <c r="E27" s="59"/>
      <c r="F27" s="88">
        <f t="shared" si="8"/>
        <v>0</v>
      </c>
      <c r="G27" s="54"/>
      <c r="H27" s="93">
        <f t="shared" si="0"/>
        <v>0</v>
      </c>
      <c r="I27" s="55">
        <f>Tabla13[[#This Row],[Columna3]]*0.11</f>
        <v>0</v>
      </c>
      <c r="J27" s="55">
        <f>Tabla13[[#This Row],[Columna3]]*0.03</f>
        <v>0</v>
      </c>
      <c r="K27" s="96"/>
      <c r="L27" s="99">
        <f t="shared" si="1"/>
        <v>0</v>
      </c>
      <c r="M27" s="56">
        <v>0</v>
      </c>
      <c r="N27" s="103">
        <f t="shared" si="2"/>
        <v>0</v>
      </c>
      <c r="O27" s="105">
        <f t="shared" si="3"/>
        <v>0</v>
      </c>
      <c r="P27" s="111">
        <f t="shared" si="4"/>
        <v>0</v>
      </c>
      <c r="Q27" s="117">
        <f t="shared" si="5"/>
        <v>0</v>
      </c>
      <c r="R27" s="119">
        <f t="shared" si="6"/>
        <v>0</v>
      </c>
      <c r="S27" s="122">
        <f>Tabla13[[#This Row],[ 1.000,00 ]]*5%</f>
        <v>0</v>
      </c>
      <c r="T27" s="125">
        <f t="shared" si="9"/>
        <v>0</v>
      </c>
      <c r="U27" s="129">
        <f t="shared" si="7"/>
        <v>0</v>
      </c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62" ht="16.5" thickBot="1" x14ac:dyDescent="0.3">
      <c r="B28" s="30"/>
      <c r="C28" s="60"/>
      <c r="D28" s="61"/>
      <c r="E28" s="59"/>
      <c r="F28" s="88">
        <f t="shared" si="8"/>
        <v>0</v>
      </c>
      <c r="G28" s="54"/>
      <c r="H28" s="93">
        <f t="shared" si="0"/>
        <v>0</v>
      </c>
      <c r="I28" s="55">
        <f>Tabla13[[#This Row],[Columna3]]*0.11</f>
        <v>0</v>
      </c>
      <c r="J28" s="55">
        <f>Tabla13[[#This Row],[Columna3]]*0.03</f>
        <v>0</v>
      </c>
      <c r="K28" s="96"/>
      <c r="L28" s="99">
        <f t="shared" si="1"/>
        <v>0</v>
      </c>
      <c r="M28" s="62">
        <v>0</v>
      </c>
      <c r="N28" s="103">
        <f t="shared" si="2"/>
        <v>0</v>
      </c>
      <c r="O28" s="106">
        <f t="shared" si="3"/>
        <v>0</v>
      </c>
      <c r="P28" s="113">
        <f t="shared" si="4"/>
        <v>0</v>
      </c>
      <c r="Q28" s="116">
        <f t="shared" si="5"/>
        <v>0</v>
      </c>
      <c r="R28" s="119">
        <f t="shared" si="6"/>
        <v>0</v>
      </c>
      <c r="S28" s="122">
        <f>Tabla13[[#This Row],[ 1.000,00 ]]*5%</f>
        <v>0</v>
      </c>
      <c r="T28" s="125">
        <f t="shared" si="9"/>
        <v>0</v>
      </c>
      <c r="U28" s="129">
        <f t="shared" si="7"/>
        <v>0</v>
      </c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62" ht="16.5" thickBot="1" x14ac:dyDescent="0.3">
      <c r="B29" s="30"/>
      <c r="C29" s="60"/>
      <c r="D29" s="61"/>
      <c r="E29" s="63"/>
      <c r="F29" s="88">
        <f t="shared" si="8"/>
        <v>0</v>
      </c>
      <c r="G29" s="64"/>
      <c r="H29" s="93">
        <f t="shared" si="0"/>
        <v>0</v>
      </c>
      <c r="I29" s="65">
        <f>Tabla13[[#This Row],[Columna3]]*0.11</f>
        <v>0</v>
      </c>
      <c r="J29" s="65">
        <f>Tabla13[[#This Row],[Columna3]]*0.03</f>
        <v>0</v>
      </c>
      <c r="K29" s="96"/>
      <c r="L29" s="100">
        <f t="shared" si="1"/>
        <v>0</v>
      </c>
      <c r="M29" s="66">
        <v>0</v>
      </c>
      <c r="N29" s="103">
        <f t="shared" si="2"/>
        <v>0</v>
      </c>
      <c r="O29" s="107">
        <f t="shared" si="3"/>
        <v>0</v>
      </c>
      <c r="P29" s="114">
        <f t="shared" si="4"/>
        <v>0</v>
      </c>
      <c r="Q29" s="118">
        <f t="shared" si="5"/>
        <v>0</v>
      </c>
      <c r="R29" s="118">
        <f t="shared" si="6"/>
        <v>0</v>
      </c>
      <c r="S29" s="122">
        <f>Tabla13[[#This Row],[ 1.000,00 ]]*5%</f>
        <v>0</v>
      </c>
      <c r="T29" s="126">
        <f t="shared" si="9"/>
        <v>0</v>
      </c>
      <c r="U29" s="130">
        <f t="shared" si="7"/>
        <v>0</v>
      </c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62" s="18" customFormat="1" ht="27" customHeight="1" thickBot="1" x14ac:dyDescent="0.25">
      <c r="B30" s="68"/>
      <c r="C30" s="140" t="s">
        <v>21</v>
      </c>
      <c r="D30" s="69"/>
      <c r="E30" s="167">
        <f t="shared" ref="E30:N30" si="10">SUM(E18:E29)</f>
        <v>10000</v>
      </c>
      <c r="F30" s="139">
        <f>SUM(F18:F29)</f>
        <v>833.33333333333337</v>
      </c>
      <c r="G30" s="138">
        <f>G18+G19+G20+G21+G22+G23+G24+G25+G26+G27+G28+G29</f>
        <v>0</v>
      </c>
      <c r="H30" s="138">
        <f>SUM(H18:H29)</f>
        <v>833.33333333333337</v>
      </c>
      <c r="I30" s="137">
        <f t="shared" si="10"/>
        <v>91.666666666666671</v>
      </c>
      <c r="J30" s="136">
        <f t="shared" si="10"/>
        <v>25</v>
      </c>
      <c r="K30" s="136">
        <f t="shared" si="10"/>
        <v>0</v>
      </c>
      <c r="L30" s="136">
        <f t="shared" si="10"/>
        <v>116.66666666666667</v>
      </c>
      <c r="M30" s="134">
        <f>SUM(M18:M29)</f>
        <v>0</v>
      </c>
      <c r="N30" s="135">
        <f t="shared" si="10"/>
        <v>716.66666666666674</v>
      </c>
      <c r="O30" s="134">
        <f>SUM(O18:O29)</f>
        <v>716.66666666666674</v>
      </c>
      <c r="P30" s="134">
        <f>SUM(P18:P29)</f>
        <v>25</v>
      </c>
      <c r="Q30" s="132">
        <f>SUM(Q18:Q29)</f>
        <v>25</v>
      </c>
      <c r="R30" s="132">
        <f t="shared" ref="R30:T30" si="11">SUM(R18:R29)</f>
        <v>50</v>
      </c>
      <c r="S30" s="123">
        <f t="shared" si="11"/>
        <v>500</v>
      </c>
      <c r="T30" s="127">
        <f t="shared" si="11"/>
        <v>41.666666666666664</v>
      </c>
      <c r="U30" s="131">
        <f>SUM(U18:U29)</f>
        <v>541.66666666666663</v>
      </c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</row>
    <row r="31" spans="2:262" s="11" customFormat="1" ht="18.75" x14ac:dyDescent="0.25">
      <c r="B31" s="31"/>
      <c r="C31" s="32"/>
      <c r="D31" s="31"/>
      <c r="F31" s="12"/>
      <c r="G31" s="12"/>
      <c r="H31" s="12"/>
      <c r="I31" s="12"/>
      <c r="J31" s="12"/>
      <c r="L31" s="12"/>
      <c r="M31" s="133" t="s">
        <v>54</v>
      </c>
      <c r="N31" s="12"/>
      <c r="P31" s="133" t="s">
        <v>55</v>
      </c>
      <c r="Q31" s="133" t="s">
        <v>56</v>
      </c>
      <c r="S31" s="33"/>
      <c r="T31" s="12"/>
      <c r="U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</row>
    <row r="32" spans="2:262" x14ac:dyDescent="0.25">
      <c r="L32" s="13"/>
      <c r="M32" s="13"/>
      <c r="N32" s="13"/>
      <c r="O32" s="13"/>
      <c r="P32" s="13"/>
      <c r="Q32" s="13"/>
      <c r="R32" s="13"/>
      <c r="S32" s="13"/>
      <c r="T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</row>
    <row r="33" spans="3:262" s="15" customFormat="1" ht="24" customHeight="1" thickBot="1" x14ac:dyDescent="0.3">
      <c r="C33" s="141" t="s">
        <v>22</v>
      </c>
      <c r="D33" s="142"/>
      <c r="E33" s="22"/>
      <c r="L33" s="17"/>
      <c r="M33" s="17"/>
      <c r="N33" s="17"/>
      <c r="O33" s="17"/>
      <c r="P33" s="17"/>
      <c r="Q33" s="17"/>
      <c r="R33" s="17"/>
      <c r="S33" s="17"/>
      <c r="T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</row>
    <row r="34" spans="3:262" ht="28.5" customHeight="1" thickBot="1" x14ac:dyDescent="0.3">
      <c r="C34" s="143" t="s">
        <v>42</v>
      </c>
      <c r="D34" s="144"/>
      <c r="E34" s="185">
        <f>H30</f>
        <v>833.33333333333337</v>
      </c>
      <c r="F34" s="186"/>
      <c r="G34" s="34"/>
      <c r="H34" s="34"/>
      <c r="R34" s="14"/>
      <c r="S34" s="14"/>
      <c r="T34" s="14"/>
    </row>
    <row r="35" spans="3:262" ht="24.75" customHeight="1" thickBot="1" x14ac:dyDescent="0.3">
      <c r="C35" s="145" t="s">
        <v>23</v>
      </c>
      <c r="D35" s="146"/>
      <c r="E35" s="187">
        <f>L30</f>
        <v>116.66666666666667</v>
      </c>
      <c r="F35" s="188"/>
      <c r="G35" s="35"/>
      <c r="H35" s="35"/>
      <c r="N35" s="36"/>
      <c r="O35" s="36"/>
      <c r="P35" s="36"/>
      <c r="Q35" s="36"/>
      <c r="R35" s="14"/>
      <c r="S35" s="36"/>
      <c r="T35" s="14"/>
    </row>
    <row r="36" spans="3:262" ht="28.5" customHeight="1" thickBot="1" x14ac:dyDescent="0.3">
      <c r="C36" s="147" t="s">
        <v>24</v>
      </c>
      <c r="D36" s="148"/>
      <c r="E36" s="189">
        <f>E34-E35</f>
        <v>716.66666666666674</v>
      </c>
      <c r="F36" s="190"/>
      <c r="G36" s="37"/>
      <c r="H36" s="37"/>
      <c r="L36" s="36"/>
      <c r="M36" s="36"/>
      <c r="N36" s="36"/>
      <c r="O36" s="14"/>
      <c r="P36" s="14"/>
      <c r="Q36" s="14"/>
      <c r="R36" s="36"/>
      <c r="S36" s="14"/>
    </row>
    <row r="37" spans="3:262" ht="28.5" customHeight="1" thickBot="1" x14ac:dyDescent="0.3">
      <c r="C37" s="149" t="s">
        <v>53</v>
      </c>
      <c r="D37" s="150">
        <v>0.03</v>
      </c>
      <c r="E37" s="191"/>
      <c r="F37" s="192"/>
      <c r="G37" s="156" t="s">
        <v>57</v>
      </c>
      <c r="H37" s="157"/>
      <c r="I37" s="157"/>
      <c r="J37" s="157"/>
      <c r="K37" s="157"/>
      <c r="L37" s="158"/>
      <c r="M37" s="36"/>
      <c r="N37" s="36"/>
      <c r="O37" s="14"/>
      <c r="P37" s="14"/>
      <c r="Q37" s="14"/>
      <c r="R37" s="36"/>
      <c r="S37" s="14"/>
    </row>
    <row r="38" spans="3:262" s="15" customFormat="1" ht="30" customHeight="1" thickBot="1" x14ac:dyDescent="0.3">
      <c r="C38" s="151" t="s">
        <v>41</v>
      </c>
      <c r="D38" s="152">
        <v>0.03</v>
      </c>
      <c r="E38" s="175"/>
      <c r="F38" s="176"/>
      <c r="G38" s="157" t="s">
        <v>58</v>
      </c>
      <c r="H38" s="159"/>
      <c r="I38" s="159"/>
      <c r="J38" s="159"/>
      <c r="K38" s="159"/>
      <c r="L38" s="160"/>
      <c r="M38" s="38"/>
      <c r="N38" s="38"/>
      <c r="R38" s="38"/>
    </row>
    <row r="39" spans="3:262" s="15" customFormat="1" ht="30" customHeight="1" thickBot="1" x14ac:dyDescent="0.3">
      <c r="C39" s="151" t="s">
        <v>25</v>
      </c>
      <c r="D39" s="152">
        <v>0.06</v>
      </c>
      <c r="E39" s="173">
        <f>R30</f>
        <v>50</v>
      </c>
      <c r="F39" s="174"/>
      <c r="G39" s="39"/>
      <c r="H39" s="39"/>
      <c r="S39" s="40"/>
    </row>
    <row r="40" spans="3:262" ht="30" customHeight="1" thickBot="1" x14ac:dyDescent="0.3">
      <c r="C40" s="151" t="s">
        <v>43</v>
      </c>
      <c r="D40" s="153"/>
      <c r="E40" s="173">
        <f>U30</f>
        <v>541.66666666666663</v>
      </c>
      <c r="F40" s="174"/>
      <c r="G40" s="39"/>
      <c r="H40" s="39"/>
      <c r="O40" s="41"/>
      <c r="P40" s="41"/>
      <c r="Q40" s="41"/>
      <c r="S40" s="16"/>
    </row>
    <row r="41" spans="3:262" s="15" customFormat="1" ht="27.75" customHeight="1" thickBot="1" x14ac:dyDescent="0.3">
      <c r="C41" s="151" t="s">
        <v>34</v>
      </c>
      <c r="D41" s="152">
        <v>0.06</v>
      </c>
      <c r="E41" s="175"/>
      <c r="F41" s="176"/>
      <c r="G41" s="39"/>
      <c r="H41" s="39"/>
      <c r="O41" s="71"/>
      <c r="P41" s="71"/>
      <c r="Q41" s="71"/>
      <c r="R41" s="21"/>
      <c r="S41" s="72"/>
      <c r="T41" s="73"/>
      <c r="U41" s="73"/>
    </row>
    <row r="42" spans="3:262" ht="24" customHeight="1" thickBot="1" x14ac:dyDescent="0.3">
      <c r="C42" s="154" t="s">
        <v>33</v>
      </c>
      <c r="D42" s="155"/>
      <c r="E42" s="177"/>
      <c r="F42" s="178"/>
      <c r="G42" s="159" t="s">
        <v>59</v>
      </c>
      <c r="H42" s="159"/>
      <c r="I42" s="157"/>
      <c r="J42" s="159"/>
      <c r="K42" s="159"/>
      <c r="L42" s="158"/>
      <c r="M42" s="38"/>
      <c r="O42" s="179" t="s">
        <v>26</v>
      </c>
      <c r="P42" s="179"/>
      <c r="Q42" s="179"/>
      <c r="R42" s="74"/>
      <c r="S42" s="163"/>
      <c r="T42" s="163" t="s">
        <v>26</v>
      </c>
      <c r="U42" s="158"/>
    </row>
    <row r="43" spans="3:262" s="15" customFormat="1" ht="33" customHeight="1" thickBot="1" x14ac:dyDescent="0.3">
      <c r="C43" s="180" t="s">
        <v>36</v>
      </c>
      <c r="D43" s="181"/>
      <c r="E43" s="182">
        <f>E37+E38+E39+E40+E36</f>
        <v>1308.3333333333335</v>
      </c>
      <c r="F43" s="183"/>
      <c r="G43" s="42"/>
      <c r="H43" s="42"/>
      <c r="I43" s="1"/>
      <c r="J43" s="1"/>
      <c r="K43" s="1"/>
      <c r="O43" s="184" t="s">
        <v>27</v>
      </c>
      <c r="P43" s="184"/>
      <c r="Q43" s="184"/>
      <c r="R43" s="75"/>
      <c r="S43" s="162"/>
      <c r="T43" s="162" t="s">
        <v>28</v>
      </c>
      <c r="U43" s="160"/>
    </row>
    <row r="44" spans="3:262" s="15" customFormat="1" ht="17.25" customHeight="1" x14ac:dyDescent="0.25">
      <c r="C44" s="11"/>
      <c r="D44" s="11"/>
      <c r="E44" s="171"/>
      <c r="F44" s="172"/>
      <c r="G44" s="43"/>
      <c r="H44" s="43"/>
      <c r="I44" s="1"/>
      <c r="J44" s="1"/>
      <c r="K44" s="1"/>
      <c r="O44" s="47"/>
      <c r="P44" s="47"/>
      <c r="Q44" s="13"/>
      <c r="R44" s="13"/>
      <c r="S44" s="13"/>
      <c r="T44" s="1"/>
    </row>
  </sheetData>
  <mergeCells count="26">
    <mergeCell ref="O16:U16"/>
    <mergeCell ref="S3:U5"/>
    <mergeCell ref="D4:L4"/>
    <mergeCell ref="D5:L5"/>
    <mergeCell ref="D6:L6"/>
    <mergeCell ref="D7:L7"/>
    <mergeCell ref="D8:L8"/>
    <mergeCell ref="D9:L9"/>
    <mergeCell ref="D10:L10"/>
    <mergeCell ref="D12:L12"/>
    <mergeCell ref="D13:L13"/>
    <mergeCell ref="I16:L16"/>
    <mergeCell ref="C43:D43"/>
    <mergeCell ref="E43:F43"/>
    <mergeCell ref="O43:Q43"/>
    <mergeCell ref="E34:F34"/>
    <mergeCell ref="E35:F35"/>
    <mergeCell ref="E36:F36"/>
    <mergeCell ref="E37:F37"/>
    <mergeCell ref="E38:F38"/>
    <mergeCell ref="E39:F39"/>
    <mergeCell ref="E44:F44"/>
    <mergeCell ref="E40:F40"/>
    <mergeCell ref="E41:F41"/>
    <mergeCell ref="E42:F42"/>
    <mergeCell ref="O42:Q4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Teatro</cp:lastModifiedBy>
  <cp:lastPrinted>2016-08-24T20:05:41Z</cp:lastPrinted>
  <dcterms:created xsi:type="dcterms:W3CDTF">2016-08-18T16:33:01Z</dcterms:created>
  <dcterms:modified xsi:type="dcterms:W3CDTF">2025-01-14T18:44:15Z</dcterms:modified>
</cp:coreProperties>
</file>